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rup-my.sharepoint.com/personal/hanna_jordan_arup_com/Documents/Desktop/TII Climate Adaptation/Feb publication/"/>
    </mc:Choice>
  </mc:AlternateContent>
  <xr:revisionPtr revIDLastSave="8" documentId="8_{65623180-67D4-48EB-836F-BA39F89E7055}" xr6:coauthVersionLast="47" xr6:coauthVersionMax="47" xr10:uidLastSave="{03160025-683B-45EF-AEFF-58FA52A2F705}"/>
  <bookViews>
    <workbookView xWindow="17775" yWindow="-18270" windowWidth="29040" windowHeight="17640" activeTab="4" xr2:uid="{00000000-000D-0000-FFFF-FFFF00000000}"/>
  </bookViews>
  <sheets>
    <sheet name="Start" sheetId="9" r:id="rId1"/>
    <sheet name="Climate Impact Screening" sheetId="23" r:id="rId2"/>
    <sheet name="Impact Screening Summary" sheetId="25" r:id="rId3"/>
    <sheet name="Prioritisation" sheetId="26" r:id="rId4"/>
    <sheet name="Ratings" sheetId="7" r:id="rId5"/>
  </sheets>
  <definedNames>
    <definedName name="Date" comment="{&quot;SkabelonDesign&quot;:{&quot;type&quot;:&quot;Text&quot;,&quot;binding&quot;:&quot;Doc.Prop.Date&quot;}}">#REF!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5" l="1"/>
  <c r="B14" i="26" s="1"/>
  <c r="C8" i="25"/>
  <c r="B15" i="26" s="1"/>
  <c r="C9" i="25"/>
  <c r="B16" i="26" s="1"/>
  <c r="C10" i="25"/>
  <c r="B17" i="26" s="1"/>
  <c r="C11" i="25"/>
  <c r="B18" i="26" s="1"/>
  <c r="C12" i="25"/>
  <c r="B19" i="26" s="1"/>
  <c r="C13" i="25"/>
  <c r="B20" i="26" s="1"/>
  <c r="C14" i="25"/>
  <c r="B21" i="26" s="1"/>
  <c r="C15" i="25"/>
  <c r="B22" i="26" s="1"/>
  <c r="C16" i="25"/>
  <c r="B23" i="26" s="1"/>
  <c r="C17" i="25"/>
  <c r="B24" i="26" s="1"/>
  <c r="C18" i="25"/>
  <c r="B25" i="26" s="1"/>
  <c r="C19" i="25"/>
  <c r="B26" i="26" s="1"/>
  <c r="C20" i="25"/>
  <c r="B27" i="26" s="1"/>
  <c r="C21" i="25"/>
  <c r="B28" i="26" s="1"/>
  <c r="C22" i="25"/>
  <c r="B29" i="26" s="1"/>
  <c r="C23" i="25"/>
  <c r="B30" i="26" s="1"/>
  <c r="C24" i="25"/>
  <c r="B31" i="26" s="1"/>
  <c r="C6" i="25"/>
  <c r="B13" i="26" s="1"/>
  <c r="B7" i="25"/>
  <c r="A14" i="26" s="1"/>
  <c r="B8" i="25"/>
  <c r="A15" i="26" s="1"/>
  <c r="B9" i="25"/>
  <c r="A16" i="26" s="1"/>
  <c r="B10" i="25"/>
  <c r="A17" i="26" s="1"/>
  <c r="B11" i="25"/>
  <c r="A18" i="26" s="1"/>
  <c r="B12" i="25"/>
  <c r="A19" i="26" s="1"/>
  <c r="B13" i="25"/>
  <c r="A20" i="26" s="1"/>
  <c r="B14" i="25"/>
  <c r="A21" i="26" s="1"/>
  <c r="B15" i="25"/>
  <c r="A22" i="26" s="1"/>
  <c r="B16" i="25"/>
  <c r="A23" i="26" s="1"/>
  <c r="B17" i="25"/>
  <c r="A24" i="26" s="1"/>
  <c r="B18" i="25"/>
  <c r="A25" i="26" s="1"/>
  <c r="B19" i="25"/>
  <c r="A26" i="26" s="1"/>
  <c r="B20" i="25"/>
  <c r="A27" i="26" s="1"/>
  <c r="B21" i="25"/>
  <c r="A28" i="26" s="1"/>
  <c r="B22" i="25"/>
  <c r="A29" i="26" s="1"/>
  <c r="B23" i="25"/>
  <c r="A30" i="26" s="1"/>
  <c r="B24" i="25"/>
  <c r="A31" i="26" s="1"/>
  <c r="B6" i="25"/>
  <c r="A13" i="26" s="1"/>
  <c r="I11" i="26"/>
  <c r="G11" i="26"/>
  <c r="E11" i="26"/>
  <c r="C11" i="26"/>
  <c r="BQ27" i="23" l="1"/>
  <c r="BQ28" i="23" s="1"/>
  <c r="BO27" i="23"/>
  <c r="BO28" i="23" s="1"/>
  <c r="CE27" i="23" l="1"/>
  <c r="CE28" i="23" s="1"/>
  <c r="CC27" i="23"/>
  <c r="CC28" i="23" s="1"/>
  <c r="CF24" i="23"/>
  <c r="O24" i="25" s="1"/>
  <c r="CF23" i="23"/>
  <c r="O23" i="25" s="1"/>
  <c r="CF22" i="23"/>
  <c r="O22" i="25" s="1"/>
  <c r="CF21" i="23"/>
  <c r="O21" i="25" s="1"/>
  <c r="CF20" i="23"/>
  <c r="O20" i="25" s="1"/>
  <c r="CF19" i="23"/>
  <c r="O19" i="25" s="1"/>
  <c r="CF18" i="23"/>
  <c r="O18" i="25" s="1"/>
  <c r="CF17" i="23"/>
  <c r="O17" i="25" s="1"/>
  <c r="CF16" i="23"/>
  <c r="O16" i="25" s="1"/>
  <c r="CF15" i="23"/>
  <c r="O15" i="25" s="1"/>
  <c r="CF14" i="23"/>
  <c r="O14" i="25" s="1"/>
  <c r="CF13" i="23"/>
  <c r="O13" i="25" s="1"/>
  <c r="CF12" i="23"/>
  <c r="O12" i="25" s="1"/>
  <c r="CF11" i="23"/>
  <c r="O11" i="25" s="1"/>
  <c r="CF10" i="23"/>
  <c r="O10" i="25" s="1"/>
  <c r="CF9" i="23"/>
  <c r="O9" i="25" s="1"/>
  <c r="CF8" i="23"/>
  <c r="O8" i="25" s="1"/>
  <c r="CF7" i="23"/>
  <c r="O7" i="25" s="1"/>
  <c r="CF6" i="23"/>
  <c r="O6" i="25" s="1"/>
  <c r="CF27" i="23" l="1"/>
  <c r="CF28" i="23" s="1"/>
  <c r="AA27" i="23" l="1"/>
  <c r="AA28" i="23" s="1"/>
  <c r="Y27" i="23"/>
  <c r="Y28" i="23" s="1"/>
  <c r="AB6" i="23"/>
  <c r="G6" i="25" s="1"/>
  <c r="AB10" i="23"/>
  <c r="G10" i="25" s="1"/>
  <c r="AB9" i="23"/>
  <c r="G9" i="25" s="1"/>
  <c r="AB8" i="23"/>
  <c r="G8" i="25" s="1"/>
  <c r="AB23" i="23"/>
  <c r="G23" i="25" s="1"/>
  <c r="AB22" i="23"/>
  <c r="G22" i="25" s="1"/>
  <c r="AB12" i="23"/>
  <c r="G12" i="25" s="1"/>
  <c r="AB11" i="23"/>
  <c r="G11" i="25" s="1"/>
  <c r="AB15" i="23"/>
  <c r="G15" i="25" s="1"/>
  <c r="AB24" i="23"/>
  <c r="G24" i="25" s="1"/>
  <c r="AB14" i="23"/>
  <c r="G14" i="25" s="1"/>
  <c r="AB18" i="23"/>
  <c r="G18" i="25" s="1"/>
  <c r="AB7" i="23"/>
  <c r="G7" i="25" s="1"/>
  <c r="AB16" i="23"/>
  <c r="G16" i="25" s="1"/>
  <c r="AB21" i="23"/>
  <c r="G21" i="25" s="1"/>
  <c r="AB20" i="23"/>
  <c r="G20" i="25" s="1"/>
  <c r="AB19" i="23"/>
  <c r="G19" i="25" s="1"/>
  <c r="AB17" i="23"/>
  <c r="G17" i="25" s="1"/>
  <c r="AB13" i="23"/>
  <c r="G13" i="25" s="1"/>
  <c r="AI13" i="23"/>
  <c r="H13" i="25" s="1"/>
  <c r="AP13" i="23"/>
  <c r="I13" i="25" s="1"/>
  <c r="AI17" i="23"/>
  <c r="H17" i="25" s="1"/>
  <c r="AP17" i="23"/>
  <c r="I17" i="25" s="1"/>
  <c r="AI19" i="23"/>
  <c r="H19" i="25" s="1"/>
  <c r="AP19" i="23"/>
  <c r="I19" i="25" s="1"/>
  <c r="AI20" i="23"/>
  <c r="H20" i="25" s="1"/>
  <c r="AP20" i="23"/>
  <c r="I20" i="25" s="1"/>
  <c r="AI21" i="23"/>
  <c r="H21" i="25" s="1"/>
  <c r="AP21" i="23"/>
  <c r="I21" i="25" s="1"/>
  <c r="AI16" i="23"/>
  <c r="H16" i="25" s="1"/>
  <c r="AP16" i="23"/>
  <c r="I16" i="25" s="1"/>
  <c r="AI7" i="23"/>
  <c r="H7" i="25" s="1"/>
  <c r="AP7" i="23"/>
  <c r="I7" i="25" s="1"/>
  <c r="AI18" i="23"/>
  <c r="H18" i="25" s="1"/>
  <c r="AP18" i="23"/>
  <c r="I18" i="25" s="1"/>
  <c r="AI14" i="23"/>
  <c r="H14" i="25" s="1"/>
  <c r="AP14" i="23"/>
  <c r="I14" i="25" s="1"/>
  <c r="AI24" i="23"/>
  <c r="H24" i="25" s="1"/>
  <c r="AP24" i="23"/>
  <c r="I24" i="25" s="1"/>
  <c r="AI15" i="23"/>
  <c r="H15" i="25" s="1"/>
  <c r="AP15" i="23"/>
  <c r="I15" i="25" s="1"/>
  <c r="AI11" i="23"/>
  <c r="H11" i="25" s="1"/>
  <c r="AP11" i="23"/>
  <c r="I11" i="25" s="1"/>
  <c r="AI12" i="23"/>
  <c r="H12" i="25" s="1"/>
  <c r="AP12" i="23"/>
  <c r="I12" i="25" s="1"/>
  <c r="AI22" i="23"/>
  <c r="H22" i="25" s="1"/>
  <c r="AP22" i="23"/>
  <c r="I22" i="25" s="1"/>
  <c r="AI23" i="23"/>
  <c r="H23" i="25" s="1"/>
  <c r="AP23" i="23"/>
  <c r="I23" i="25" s="1"/>
  <c r="AI8" i="23"/>
  <c r="H8" i="25" s="1"/>
  <c r="AP8" i="23"/>
  <c r="I8" i="25" s="1"/>
  <c r="AI9" i="23"/>
  <c r="H9" i="25" s="1"/>
  <c r="AP9" i="23"/>
  <c r="I9" i="25" s="1"/>
  <c r="AI10" i="23"/>
  <c r="H10" i="25" s="1"/>
  <c r="AP10" i="23"/>
  <c r="I10" i="25" s="1"/>
  <c r="AI6" i="23"/>
  <c r="H6" i="25" s="1"/>
  <c r="AP6" i="23"/>
  <c r="I6" i="25" s="1"/>
  <c r="AB27" i="23" l="1"/>
  <c r="AB28" i="23" s="1"/>
  <c r="CL27" i="23" l="1"/>
  <c r="CL28" i="23" s="1"/>
  <c r="CJ27" i="23"/>
  <c r="CJ28" i="23" s="1"/>
  <c r="CM17" i="23"/>
  <c r="P17" i="25" s="1"/>
  <c r="CM19" i="23"/>
  <c r="P19" i="25" s="1"/>
  <c r="CM20" i="23"/>
  <c r="P20" i="25" s="1"/>
  <c r="CM21" i="23"/>
  <c r="P21" i="25" s="1"/>
  <c r="CM16" i="23"/>
  <c r="P16" i="25" s="1"/>
  <c r="CM7" i="23"/>
  <c r="P7" i="25" s="1"/>
  <c r="CM18" i="23"/>
  <c r="P18" i="25" s="1"/>
  <c r="CM14" i="23"/>
  <c r="P14" i="25" s="1"/>
  <c r="CM24" i="23"/>
  <c r="P24" i="25" s="1"/>
  <c r="CM15" i="23"/>
  <c r="P15" i="25" s="1"/>
  <c r="CM11" i="23"/>
  <c r="P11" i="25" s="1"/>
  <c r="CM12" i="23"/>
  <c r="P12" i="25" s="1"/>
  <c r="CM22" i="23"/>
  <c r="P22" i="25" s="1"/>
  <c r="CM23" i="23"/>
  <c r="P23" i="25" s="1"/>
  <c r="CM8" i="23"/>
  <c r="P8" i="25" s="1"/>
  <c r="CM9" i="23"/>
  <c r="P9" i="25" s="1"/>
  <c r="CM10" i="23"/>
  <c r="P10" i="25" s="1"/>
  <c r="CM6" i="23"/>
  <c r="P6" i="25" s="1"/>
  <c r="CM13" i="23"/>
  <c r="P13" i="25" s="1"/>
  <c r="CM27" i="23" l="1"/>
  <c r="CM28" i="23" s="1"/>
  <c r="BR17" i="23"/>
  <c r="M17" i="25" s="1"/>
  <c r="BR19" i="23"/>
  <c r="M19" i="25" s="1"/>
  <c r="BR20" i="23"/>
  <c r="M20" i="25" s="1"/>
  <c r="BR21" i="23"/>
  <c r="M21" i="25" s="1"/>
  <c r="BR16" i="23"/>
  <c r="M16" i="25" s="1"/>
  <c r="BR7" i="23"/>
  <c r="M7" i="25" s="1"/>
  <c r="BR18" i="23"/>
  <c r="M18" i="25" s="1"/>
  <c r="BR14" i="23"/>
  <c r="M14" i="25" s="1"/>
  <c r="BR24" i="23"/>
  <c r="M24" i="25" s="1"/>
  <c r="BR15" i="23"/>
  <c r="M15" i="25" s="1"/>
  <c r="BR11" i="23"/>
  <c r="M11" i="25" s="1"/>
  <c r="BR12" i="23"/>
  <c r="M12" i="25" s="1"/>
  <c r="BR22" i="23"/>
  <c r="M22" i="25" s="1"/>
  <c r="BR23" i="23"/>
  <c r="M23" i="25" s="1"/>
  <c r="BR8" i="23"/>
  <c r="M8" i="25" s="1"/>
  <c r="BR9" i="23"/>
  <c r="M9" i="25" s="1"/>
  <c r="BR10" i="23"/>
  <c r="M10" i="25" s="1"/>
  <c r="BR6" i="23"/>
  <c r="M6" i="25" s="1"/>
  <c r="BR13" i="23"/>
  <c r="M13" i="25" s="1"/>
  <c r="BR27" i="23" l="1"/>
  <c r="BR28" i="23" s="1"/>
  <c r="CT18" i="23"/>
  <c r="Q18" i="25" s="1"/>
  <c r="BY18" i="23"/>
  <c r="N18" i="25" s="1"/>
  <c r="BK18" i="23"/>
  <c r="L18" i="25" s="1"/>
  <c r="BD18" i="23"/>
  <c r="K18" i="25" s="1"/>
  <c r="AW18" i="23"/>
  <c r="J18" i="25" s="1"/>
  <c r="N18" i="23"/>
  <c r="E18" i="25" s="1"/>
  <c r="G18" i="23"/>
  <c r="D18" i="25" s="1"/>
  <c r="U18" i="23"/>
  <c r="F18" i="25" s="1"/>
  <c r="BY31" i="23"/>
  <c r="CS27" i="23"/>
  <c r="CS28" i="23" s="1"/>
  <c r="CQ27" i="23"/>
  <c r="CQ28" i="23" s="1"/>
  <c r="BX27" i="23"/>
  <c r="BX28" i="23" s="1"/>
  <c r="BV27" i="23"/>
  <c r="BV28" i="23" s="1"/>
  <c r="BJ27" i="23"/>
  <c r="BJ28" i="23" s="1"/>
  <c r="BH27" i="23"/>
  <c r="BH28" i="23" s="1"/>
  <c r="BC27" i="23"/>
  <c r="BC28" i="23" s="1"/>
  <c r="BA27" i="23"/>
  <c r="BA28" i="23" s="1"/>
  <c r="AV27" i="23"/>
  <c r="AV28" i="23" s="1"/>
  <c r="AT27" i="23"/>
  <c r="AT28" i="23" s="1"/>
  <c r="AO27" i="23"/>
  <c r="AO28" i="23" s="1"/>
  <c r="AM27" i="23"/>
  <c r="AM28" i="23" s="1"/>
  <c r="AH27" i="23"/>
  <c r="AH28" i="23" s="1"/>
  <c r="AF27" i="23"/>
  <c r="AF28" i="23" s="1"/>
  <c r="T27" i="23"/>
  <c r="T28" i="23" s="1"/>
  <c r="R27" i="23"/>
  <c r="R28" i="23" s="1"/>
  <c r="M27" i="23"/>
  <c r="M28" i="23" s="1"/>
  <c r="K27" i="23"/>
  <c r="K28" i="23" s="1"/>
  <c r="F27" i="23"/>
  <c r="F28" i="23" s="1"/>
  <c r="D27" i="23"/>
  <c r="D28" i="23" s="1"/>
  <c r="CT6" i="23"/>
  <c r="Q6" i="25" s="1"/>
  <c r="BY6" i="23"/>
  <c r="N6" i="25" s="1"/>
  <c r="BK6" i="23"/>
  <c r="L6" i="25" s="1"/>
  <c r="BD6" i="23"/>
  <c r="K6" i="25" s="1"/>
  <c r="AW6" i="23"/>
  <c r="J6" i="25" s="1"/>
  <c r="U6" i="23"/>
  <c r="F6" i="25" s="1"/>
  <c r="N6" i="23"/>
  <c r="E6" i="25" s="1"/>
  <c r="G6" i="23"/>
  <c r="D6" i="25" s="1"/>
  <c r="CT10" i="23"/>
  <c r="Q10" i="25" s="1"/>
  <c r="BY10" i="23"/>
  <c r="N10" i="25" s="1"/>
  <c r="BK10" i="23"/>
  <c r="L10" i="25" s="1"/>
  <c r="BD10" i="23"/>
  <c r="K10" i="25" s="1"/>
  <c r="AW10" i="23"/>
  <c r="J10" i="25" s="1"/>
  <c r="U10" i="23"/>
  <c r="F10" i="25" s="1"/>
  <c r="N10" i="23"/>
  <c r="E10" i="25" s="1"/>
  <c r="G10" i="23"/>
  <c r="D10" i="25" s="1"/>
  <c r="CT9" i="23"/>
  <c r="Q9" i="25" s="1"/>
  <c r="BY9" i="23"/>
  <c r="N9" i="25" s="1"/>
  <c r="BK9" i="23"/>
  <c r="L9" i="25" s="1"/>
  <c r="BD9" i="23"/>
  <c r="K9" i="25" s="1"/>
  <c r="AW9" i="23"/>
  <c r="J9" i="25" s="1"/>
  <c r="U9" i="23"/>
  <c r="F9" i="25" s="1"/>
  <c r="N9" i="23"/>
  <c r="E9" i="25" s="1"/>
  <c r="G9" i="23"/>
  <c r="D9" i="25" s="1"/>
  <c r="CT8" i="23"/>
  <c r="Q8" i="25" s="1"/>
  <c r="BY8" i="23"/>
  <c r="N8" i="25" s="1"/>
  <c r="BK8" i="23"/>
  <c r="L8" i="25" s="1"/>
  <c r="BD8" i="23"/>
  <c r="K8" i="25" s="1"/>
  <c r="AW8" i="23"/>
  <c r="J8" i="25" s="1"/>
  <c r="U8" i="23"/>
  <c r="F8" i="25" s="1"/>
  <c r="N8" i="23"/>
  <c r="E8" i="25" s="1"/>
  <c r="G8" i="23"/>
  <c r="D8" i="25" s="1"/>
  <c r="CT23" i="23"/>
  <c r="Q23" i="25" s="1"/>
  <c r="BY23" i="23"/>
  <c r="N23" i="25" s="1"/>
  <c r="BK23" i="23"/>
  <c r="L23" i="25" s="1"/>
  <c r="BD23" i="23"/>
  <c r="K23" i="25" s="1"/>
  <c r="AW23" i="23"/>
  <c r="J23" i="25" s="1"/>
  <c r="U23" i="23"/>
  <c r="F23" i="25" s="1"/>
  <c r="N23" i="23"/>
  <c r="E23" i="25" s="1"/>
  <c r="G23" i="23"/>
  <c r="D23" i="25" s="1"/>
  <c r="CT22" i="23"/>
  <c r="Q22" i="25" s="1"/>
  <c r="BY22" i="23"/>
  <c r="N22" i="25" s="1"/>
  <c r="BK22" i="23"/>
  <c r="L22" i="25" s="1"/>
  <c r="BD22" i="23"/>
  <c r="K22" i="25" s="1"/>
  <c r="AW22" i="23"/>
  <c r="J22" i="25" s="1"/>
  <c r="U22" i="23"/>
  <c r="F22" i="25" s="1"/>
  <c r="N22" i="23"/>
  <c r="E22" i="25" s="1"/>
  <c r="G22" i="23"/>
  <c r="D22" i="25" s="1"/>
  <c r="CT12" i="23"/>
  <c r="Q12" i="25" s="1"/>
  <c r="BY12" i="23"/>
  <c r="N12" i="25" s="1"/>
  <c r="BK12" i="23"/>
  <c r="L12" i="25" s="1"/>
  <c r="BD12" i="23"/>
  <c r="K12" i="25" s="1"/>
  <c r="AW12" i="23"/>
  <c r="J12" i="25" s="1"/>
  <c r="U12" i="23"/>
  <c r="F12" i="25" s="1"/>
  <c r="N12" i="23"/>
  <c r="E12" i="25" s="1"/>
  <c r="G12" i="23"/>
  <c r="D12" i="25" s="1"/>
  <c r="CT11" i="23"/>
  <c r="Q11" i="25" s="1"/>
  <c r="BY11" i="23"/>
  <c r="N11" i="25" s="1"/>
  <c r="BK11" i="23"/>
  <c r="L11" i="25" s="1"/>
  <c r="BD11" i="23"/>
  <c r="K11" i="25" s="1"/>
  <c r="AW11" i="23"/>
  <c r="J11" i="25" s="1"/>
  <c r="U11" i="23"/>
  <c r="F11" i="25" s="1"/>
  <c r="N11" i="23"/>
  <c r="E11" i="25" s="1"/>
  <c r="G11" i="23"/>
  <c r="D11" i="25" s="1"/>
  <c r="CT15" i="23"/>
  <c r="Q15" i="25" s="1"/>
  <c r="BY15" i="23"/>
  <c r="N15" i="25" s="1"/>
  <c r="BK15" i="23"/>
  <c r="L15" i="25" s="1"/>
  <c r="BD15" i="23"/>
  <c r="K15" i="25" s="1"/>
  <c r="AW15" i="23"/>
  <c r="J15" i="25" s="1"/>
  <c r="U15" i="23"/>
  <c r="F15" i="25" s="1"/>
  <c r="N15" i="23"/>
  <c r="E15" i="25" s="1"/>
  <c r="G15" i="23"/>
  <c r="D15" i="25" s="1"/>
  <c r="CT24" i="23"/>
  <c r="Q24" i="25" s="1"/>
  <c r="BY24" i="23"/>
  <c r="N24" i="25" s="1"/>
  <c r="BK24" i="23"/>
  <c r="L24" i="25" s="1"/>
  <c r="BD24" i="23"/>
  <c r="K24" i="25" s="1"/>
  <c r="AW24" i="23"/>
  <c r="J24" i="25" s="1"/>
  <c r="U24" i="23"/>
  <c r="F24" i="25" s="1"/>
  <c r="N24" i="23"/>
  <c r="E24" i="25" s="1"/>
  <c r="G24" i="23"/>
  <c r="D24" i="25" s="1"/>
  <c r="CT14" i="23"/>
  <c r="Q14" i="25" s="1"/>
  <c r="BY14" i="23"/>
  <c r="N14" i="25" s="1"/>
  <c r="BK14" i="23"/>
  <c r="L14" i="25" s="1"/>
  <c r="BD14" i="23"/>
  <c r="K14" i="25" s="1"/>
  <c r="AW14" i="23"/>
  <c r="J14" i="25" s="1"/>
  <c r="U14" i="23"/>
  <c r="F14" i="25" s="1"/>
  <c r="N14" i="23"/>
  <c r="E14" i="25" s="1"/>
  <c r="G14" i="23"/>
  <c r="D14" i="25" s="1"/>
  <c r="CT7" i="23"/>
  <c r="Q7" i="25" s="1"/>
  <c r="BY7" i="23"/>
  <c r="N7" i="25" s="1"/>
  <c r="BK7" i="23"/>
  <c r="L7" i="25" s="1"/>
  <c r="BD7" i="23"/>
  <c r="K7" i="25" s="1"/>
  <c r="AW7" i="23"/>
  <c r="J7" i="25" s="1"/>
  <c r="U7" i="23"/>
  <c r="F7" i="25" s="1"/>
  <c r="N7" i="23"/>
  <c r="E7" i="25" s="1"/>
  <c r="G7" i="23"/>
  <c r="D7" i="25" s="1"/>
  <c r="CT16" i="23"/>
  <c r="Q16" i="25" s="1"/>
  <c r="BY16" i="23"/>
  <c r="N16" i="25" s="1"/>
  <c r="BK16" i="23"/>
  <c r="L16" i="25" s="1"/>
  <c r="BD16" i="23"/>
  <c r="K16" i="25" s="1"/>
  <c r="AW16" i="23"/>
  <c r="J16" i="25" s="1"/>
  <c r="U16" i="23"/>
  <c r="F16" i="25" s="1"/>
  <c r="N16" i="23"/>
  <c r="E16" i="25" s="1"/>
  <c r="G16" i="23"/>
  <c r="D16" i="25" s="1"/>
  <c r="CT21" i="23"/>
  <c r="Q21" i="25" s="1"/>
  <c r="BY21" i="23"/>
  <c r="N21" i="25" s="1"/>
  <c r="BK21" i="23"/>
  <c r="L21" i="25" s="1"/>
  <c r="BD21" i="23"/>
  <c r="K21" i="25" s="1"/>
  <c r="AW21" i="23"/>
  <c r="J21" i="25" s="1"/>
  <c r="U21" i="23"/>
  <c r="F21" i="25" s="1"/>
  <c r="N21" i="23"/>
  <c r="E21" i="25" s="1"/>
  <c r="G21" i="23"/>
  <c r="D21" i="25" s="1"/>
  <c r="CT20" i="23"/>
  <c r="Q20" i="25" s="1"/>
  <c r="BY20" i="23"/>
  <c r="N20" i="25" s="1"/>
  <c r="BK20" i="23"/>
  <c r="L20" i="25" s="1"/>
  <c r="BD20" i="23"/>
  <c r="K20" i="25" s="1"/>
  <c r="AW20" i="23"/>
  <c r="J20" i="25" s="1"/>
  <c r="U20" i="23"/>
  <c r="F20" i="25" s="1"/>
  <c r="N20" i="23"/>
  <c r="E20" i="25" s="1"/>
  <c r="G20" i="23"/>
  <c r="D20" i="25" s="1"/>
  <c r="CT19" i="23"/>
  <c r="Q19" i="25" s="1"/>
  <c r="BY19" i="23"/>
  <c r="N19" i="25" s="1"/>
  <c r="BK19" i="23"/>
  <c r="L19" i="25" s="1"/>
  <c r="BD19" i="23"/>
  <c r="K19" i="25" s="1"/>
  <c r="AW19" i="23"/>
  <c r="J19" i="25" s="1"/>
  <c r="U19" i="23"/>
  <c r="F19" i="25" s="1"/>
  <c r="N19" i="23"/>
  <c r="E19" i="25" s="1"/>
  <c r="G19" i="23"/>
  <c r="D19" i="25" s="1"/>
  <c r="CT17" i="23"/>
  <c r="Q17" i="25" s="1"/>
  <c r="BY17" i="23"/>
  <c r="N17" i="25" s="1"/>
  <c r="BK17" i="23"/>
  <c r="L17" i="25" s="1"/>
  <c r="BD17" i="23"/>
  <c r="K17" i="25" s="1"/>
  <c r="AW17" i="23"/>
  <c r="J17" i="25" s="1"/>
  <c r="U17" i="23"/>
  <c r="F17" i="25" s="1"/>
  <c r="N17" i="23"/>
  <c r="E17" i="25" s="1"/>
  <c r="G17" i="23"/>
  <c r="D17" i="25" s="1"/>
  <c r="CT13" i="23"/>
  <c r="Q13" i="25" s="1"/>
  <c r="BY13" i="23"/>
  <c r="N13" i="25" s="1"/>
  <c r="BK13" i="23"/>
  <c r="L13" i="25" s="1"/>
  <c r="BD13" i="23"/>
  <c r="K13" i="25" s="1"/>
  <c r="AW13" i="23"/>
  <c r="J13" i="25" s="1"/>
  <c r="U13" i="23"/>
  <c r="F13" i="25" s="1"/>
  <c r="N13" i="23"/>
  <c r="E13" i="25" s="1"/>
  <c r="G13" i="23"/>
  <c r="D13" i="25" s="1"/>
  <c r="AP27" i="23" l="1"/>
  <c r="AP28" i="23" s="1"/>
  <c r="AI27" i="23"/>
  <c r="AI28" i="23" s="1"/>
  <c r="BD27" i="23"/>
  <c r="BD28" i="23" s="1"/>
  <c r="BK27" i="23"/>
  <c r="BK28" i="23" s="1"/>
  <c r="N27" i="23"/>
  <c r="N28" i="23" s="1"/>
  <c r="G27" i="23"/>
  <c r="G28" i="23" s="1"/>
  <c r="BY27" i="23"/>
  <c r="BY28" i="23" s="1"/>
  <c r="AW27" i="23"/>
  <c r="AW28" i="23" s="1"/>
  <c r="U27" i="23"/>
  <c r="U28" i="23" s="1"/>
  <c r="CT27" i="23"/>
  <c r="CT28" i="23" s="1"/>
</calcChain>
</file>

<file path=xl/sharedStrings.xml><?xml version="1.0" encoding="utf-8"?>
<sst xmlns="http://schemas.openxmlformats.org/spreadsheetml/2006/main" count="1210" uniqueCount="318">
  <si>
    <t>Climate Impact Screening Assessment Tool</t>
  </si>
  <si>
    <t>Division:</t>
  </si>
  <si>
    <t>Light Rail</t>
  </si>
  <si>
    <r>
      <rPr>
        <b/>
        <sz val="11"/>
        <color rgb="FF152B58"/>
        <rFont val="Arial"/>
        <family val="2"/>
      </rPr>
      <t>Background</t>
    </r>
    <r>
      <rPr>
        <sz val="11"/>
        <color rgb="FF152B58"/>
        <rFont val="Arial"/>
        <family val="2"/>
      </rPr>
      <t xml:space="preserve">
Transport Infrastructure Ireland (TII) has recently updated its Climate Adaptation Strategy, which aims to improve the resilience of TII's networks to the impacts of climate change. This is TII's second Climate Adaptation Strategy, and responds to Ireland's 2021 Climate Action Plan. The Strategy will also inform the Department of Transport's Sectoral Adaptation Plan.</t>
    </r>
  </si>
  <si>
    <r>
      <rPr>
        <b/>
        <sz val="11"/>
        <color rgb="FF152B58"/>
        <rFont val="Arial"/>
        <family val="2"/>
      </rPr>
      <t xml:space="preserve">The Climate Impact Screening Assessment Tool </t>
    </r>
    <r>
      <rPr>
        <sz val="11"/>
        <color rgb="FF152B58"/>
        <rFont val="Arial"/>
        <family val="2"/>
      </rPr>
      <t xml:space="preserve">
This 'Climate Impact Screening' assessment tool represents Stage 2 of TII's climate adaptation approach, and aligns with the approach set out in PE-ENV-01104. This Climate Impact Screening Assessment Tool supports the assessment of vulnerability for TII's assets to a range of climate hazards. This tool should be used by informed practitioners who understand both the climate data, and the impact of climate change on TII’s assets.
The following should be noted when using this tool: 
 • PE-ENV-01104 has been developed for new projects, as opposed to a portfolio of existing assets.  The principle of PE-ENV-01104 has been        followed here, but the different application should be recognised. 
 • This screening tool has is not a spatial risk assessment. Geographic factors that may exacerbate or decrease exposure, for example elevation, or proximity to coast, are not considered. For the purposes of this assessment, impact screening will be undertaken at a national scale (except for Light Rail network which principally is in the Dublin vicinity).
 • Similarly, this screening tool does not consider individual assets.  Factors that may exacerbate or decrease asset sensitivity, for example asset health, or specific design features, are not considered. Asset sensitivity assessment should consider whether there is any historical evidence of asset failures, and use engineering judgement.</t>
    </r>
  </si>
  <si>
    <r>
      <rPr>
        <b/>
        <sz val="11"/>
        <color rgb="FF152B58"/>
        <rFont val="Arial"/>
        <family val="2"/>
      </rPr>
      <t xml:space="preserve">TII's approach to climate adaptation
</t>
    </r>
    <r>
      <rPr>
        <sz val="11"/>
        <color rgb="FF152B58"/>
        <rFont val="Arial"/>
        <family val="2"/>
      </rPr>
      <t>The Climate Adaptation Strategy sets out a six-stage approach for embedding climate adaptation across TII. This approach is shown in Figure 1 (see below) and aligns with the Department of Transport guidelines. Stages 2, 3 and 4 incorporate the climate risk assessment methodology developed by the European Commission's 'Technical guidance on the climate proofing of infrastructure in the period 2021-2027' and recently integrated into PE-ENV-01104 'Climate guidance for National Roads, Light Rail and Rural Cycleways (offline and Greenways) - Overarching technical document'.</t>
    </r>
  </si>
  <si>
    <r>
      <rPr>
        <sz val="11"/>
        <color rgb="FF152B58"/>
        <rFont val="Arial"/>
        <family val="2"/>
      </rPr>
      <t xml:space="preserve">
</t>
    </r>
    <r>
      <rPr>
        <b/>
        <sz val="11"/>
        <color rgb="FF152B58"/>
        <rFont val="Arial"/>
        <family val="2"/>
      </rPr>
      <t xml:space="preserve">Methodological approach to undertaking the Climate Impact Screening Assessment
</t>
    </r>
    <r>
      <rPr>
        <sz val="11"/>
        <color rgb="FF152B58"/>
        <rFont val="Arial"/>
        <family val="2"/>
      </rPr>
      <t xml:space="preserve">The Climate Impact Screening Assessment has 5 key steps, which are outlined in </t>
    </r>
    <r>
      <rPr>
        <b/>
        <sz val="11"/>
        <color rgb="FF152B58"/>
        <rFont val="Arial"/>
        <family val="2"/>
      </rPr>
      <t>Figure 2</t>
    </r>
    <r>
      <rPr>
        <sz val="11"/>
        <color rgb="FF152B58"/>
        <rFont val="Arial"/>
        <family val="2"/>
      </rPr>
      <t xml:space="preserve"> below.
The assessment is carried out in the 'Climate Impact Screening' tab. The 'Impact Screening Summary' tab provides a summary of the recorded vulnerabilities by hazard and asset type which should be used to inform the 'Prioritisation' (Stage 3) of TII's approach to climate adaptation (Figure 1).
</t>
    </r>
  </si>
  <si>
    <r>
      <t xml:space="preserve">Next steps
</t>
    </r>
    <r>
      <rPr>
        <sz val="11"/>
        <color rgb="FF152B58"/>
        <rFont val="Arial"/>
        <family val="2"/>
      </rPr>
      <t>The results of this screening assessment will help TII to prioritise which assets and climate hazards are taken forward to the Priority Impact Assessment stage (Stage 4 in Figure 1), which represents the 'Detailed climate change risk assessment' set out in PE-ENV-01104. 
Where the screening assessment shows a low or insignificant climate vulnerability, TII and the climate practitioner should make a judgement as to whether there could be geographic or asset specific factors that could increase either exposure or sensitivity. If so, it may be decided that a detailed risk assessment should be undertaken. The decision to take the approach forward to a detailed risk asessment will depend on the justified assessment of TII and the climate practitioner. Ultimately, the results from the Priority Impact Assessment and the detailed risk assessment will be used to support the development of TII's Climate Adaptation Plan(s). These plans will identify appropriate adaptation actions and measures that aim to reduce climate risks to acceptable levels.</t>
    </r>
  </si>
  <si>
    <t>Figure 1. TII's approach to climate adaptation (from TII Climate Adaptation Strategy, 2022)</t>
  </si>
  <si>
    <r>
      <rPr>
        <b/>
        <sz val="11"/>
        <color rgb="FF152B58"/>
        <rFont val="Arial"/>
        <family val="2"/>
      </rPr>
      <t>Disclaimer on climate data</t>
    </r>
    <r>
      <rPr>
        <sz val="11"/>
        <color rgb="FF152B58"/>
        <rFont val="Arial"/>
        <family val="2"/>
      </rPr>
      <t xml:space="preserve">
</t>
    </r>
    <r>
      <rPr>
        <i/>
        <sz val="11"/>
        <color rgb="FF152B58"/>
        <rFont val="Arial"/>
        <family val="2"/>
      </rPr>
      <t>In preparing this screening template we have used climate model outputs obtained from external sources including Met Eireann and Climate Ireland. Such models can help consider possible future climate scenarios or outcomes, but no model that attempts to project the future can do so with certainty. Actual events may not occur as projected, and the differences may be material. As such, this assessment does not make any representation or warranty, express or implied, regarding the accuracy or completeness of any such forward-looking advice, or any models, projections, forecasts, opinions or estimates.
Any advice, including forward-looking advice, is time-sensitive at the time of writing. Climate models are constantly updated and there may be material differences between climate models used at the time of writing and climate models generated later.</t>
    </r>
  </si>
  <si>
    <t>Figure 2. Workflow for Climate Impact Screening Assessment Tool.</t>
  </si>
  <si>
    <t>Division</t>
  </si>
  <si>
    <t>Asset categories</t>
  </si>
  <si>
    <t>Description</t>
  </si>
  <si>
    <t>Climate Variable</t>
  </si>
  <si>
    <t>Flooding (coastal) - including sea level rise and storm surge</t>
  </si>
  <si>
    <t>Flooding (fluvial)</t>
  </si>
  <si>
    <t>Flooding (pluvial)</t>
  </si>
  <si>
    <t>Flooding - groundwater (driven by low intensity, prolonged rainfall)</t>
  </si>
  <si>
    <t>Extreme heat</t>
  </si>
  <si>
    <t>Extreme cold (including freeze-thaw)</t>
  </si>
  <si>
    <t>Wildfire</t>
  </si>
  <si>
    <t>Drought</t>
  </si>
  <si>
    <t>Extreme wind</t>
  </si>
  <si>
    <t>Lightning</t>
  </si>
  <si>
    <t>Hail</t>
  </si>
  <si>
    <t>Natural landslides</t>
  </si>
  <si>
    <t>Engineered slope failure</t>
  </si>
  <si>
    <t>Fog</t>
  </si>
  <si>
    <t xml:space="preserve">Coastal </t>
  </si>
  <si>
    <t>Whole Country</t>
  </si>
  <si>
    <t xml:space="preserve">Sensitivity </t>
  </si>
  <si>
    <t>Exposure - Baseline (1-3)</t>
  </si>
  <si>
    <t>Exposure - Future Climate Change (1-3)</t>
  </si>
  <si>
    <t>Vulnerability (1-3)</t>
  </si>
  <si>
    <t xml:space="preserve"> Justification (detail on relationship between asset and hazard; thresholds and indicators)</t>
  </si>
  <si>
    <t>Justification for exposure scoring (future climate change)</t>
  </si>
  <si>
    <t>Confidence in assigning vulnerability score (L/M/H)</t>
  </si>
  <si>
    <t>Light rail</t>
  </si>
  <si>
    <t>Drainage</t>
  </si>
  <si>
    <t>If drainage overwhelmed from flooding, the drainage system could be blocked which could increase severity of flooding.</t>
  </si>
  <si>
    <t>Rates of sea level rise increasing in Dublin according to research conducted in Maynooth University - https://www.maynoothuniversity.ie/news-events/maynooth-university-research-confirms-elevated-rates-sea-level-rise-dublin
Dublin's central area in the city is most likely to be affected by coastal flooding in future (2100), based on research conducted by climate scientists which based the prediction on sea-level rise. This flooding could impact parts of the Luas network. - https://www.irishtimes.com/environment/climate-crisis/2022/05/12/flooding-will-threaten-more-than-8500-dublin-buildings-climate-summit-hears-1.4876658/ 
However, as luas network is located mainly inland, significant increases in coastal flooding are not likely to cause major damage to Luas but further analysis is required to understand the coastal risks in future to the Luas assets.</t>
  </si>
  <si>
    <t>M</t>
  </si>
  <si>
    <t>If drainage overwhelmed from flooding, the drainage system could be blocked which could increase severity of flooding..</t>
  </si>
  <si>
    <t>According to Met Eireann's climate projections 2020 for the period (2041 - 2060) - heavy precipitation events are projected to increase substantially which could overload rivers and breach river banks, leading to major flooding on the network, as is historically evident. 
Source: https://www.met.ie/epa-climate-projections-2020</t>
  </si>
  <si>
    <t>According to Met Eireann's climate projections 2020 for the period (2041 - 2060) - heavy precipitation events are projected to increase substantially which could overload drainage systems and result in pluvial flooding on the network.
Source: https://www.met.ie/epa-climate-projections-2020</t>
  </si>
  <si>
    <t>The drainage system could be blocked which could increase severity of flooding.</t>
  </si>
  <si>
    <t>Groundwater changes driven by sea level rise and coastal flooding can cause premature failure of pavements. Source: https://journals.sagepub.com/doi/10.1177/0361198118757441</t>
  </si>
  <si>
    <t>Hot temperatures can cause expansion which can increase stress/ deterioration to drainage infrastructure. Pipes can also be affected by subsidence of surrounding ground in the presence of susceptible soils.</t>
  </si>
  <si>
    <t xml:space="preserve">According to Met Eireann climate projections 2020 for the period (2041 - 2060) - temperatures projected to increase, warming will be enhanced at extremes and summer heatwave events are expected to occur more frequently - https://www.met.ie/epa-climate-projections-2020  </t>
  </si>
  <si>
    <t>H</t>
  </si>
  <si>
    <t>Freezing can potentially cause blocakages to drainage system, and result in water expansion that could impact drainage condition. Freezing ground may also lead to ground movement causing structural damage to drainage pipes.</t>
  </si>
  <si>
    <t xml:space="preserve">According to Met Eireann climate projections 2020 for the period (2041 - 2060) - frost and ice days will decrease by approx. 50%, snowfall is projected to decrease significantly, and warming will be enhanced - https://www.met.ie/epa-climate-projections-2020  </t>
  </si>
  <si>
    <t>Potential drainage blockage from debris. However, likely negligible impact due to drainage being located underground.</t>
  </si>
  <si>
    <t>According to Met Eireann's climate projections 2020 for period (2041 - 2060) - wildfires will be more likely to occur in the projected conditions of extended dry periods, more frequent heatwave events, temperature increases. - https://www.met.ie/epa-climate-projections-2020 
Luas network located aminly in urban areas, reducing vulnerability to wildfire. However, there have been incidents of fires being started along vegetation of luas network by malicious intent. In the event of a fire taking place, there would be damage to the light rail assets.</t>
  </si>
  <si>
    <t>L</t>
  </si>
  <si>
    <t>Risk of subsidence causing issues with drainage. Potential issue of reduced water flow that keeps drainage clear.</t>
  </si>
  <si>
    <t>According to Met Eireann's climate projections 2020 for period (2041 - 2060) - droughts will be more likely to occur in the projected conditions of extended dry periods, more frequent heatwave events, temperature increases. - https://www.met.ie/epa-climate-projections-2020 
Droughts are associated with prolonged, dry, high temperature periods, so typically would see similar impacts to assets as extreme heat conditions. Vulnerability of light rail assets captured under extreme heat climate hazard.</t>
  </si>
  <si>
    <t>Likely little/ no impact to drainage. However, debris could gather and cause blockage to drainage.</t>
  </si>
  <si>
    <t xml:space="preserve">According to Met Eireann's climate projections 2020 for period (2041 - 2060) - mean 10-m wind speeds are projected to decrease for all seasons, with a reduction of ~10% in the number of storms affecting Ireland. - https://www.met.ie/epa-climate-projections-2020 </t>
  </si>
  <si>
    <t>No perceived impact..</t>
  </si>
  <si>
    <t xml:space="preserve">According to Met Eireann's climate projections 2020 for period (2041 - 2060) - there is set to be an overall reduction of about 10% in the number of storms affecting Ireland, with a decrease in snowfall and heavier precipitation periods. - https://www.met.ie/epa-climate-projections-2020 </t>
  </si>
  <si>
    <t>Hail could potentially block drainage, reducing its capacity</t>
  </si>
  <si>
    <t>Potential blockage from landslide debris, and  physical damage to buried drainage infrastructure within the landslide.</t>
  </si>
  <si>
    <t>Landslides are a risk for sections of the green line Luas network. If a landslide did occur it would cause damage to the light rail assets. 
According to a landslide susceptibility map created by Ordnance Survey Ireland, no landslide events have occurred in the surrounding area of the Luas network. - https://dcenr.maps.arcgis.com/apps/webappviewer/index.html?id=b68cf1e4a9044a5981f950e9b9c5625c</t>
  </si>
  <si>
    <t>Potential blockage from engineered slope debris, and  physical damage to buried drainage infrastructure within the slope.</t>
  </si>
  <si>
    <t>Some sections of Luas network are located on/ near slopes/ engineered slopes which could impact assets in the case of engineered slope failure.</t>
  </si>
  <si>
    <t>No perceived impact.</t>
  </si>
  <si>
    <t xml:space="preserve">According to Met Eireann's 30-year average weather data, the average number of days with fog recorded at Dublin Airport weather station appears to decrease from 50.5 days annually (1961-1990), to 46.5 days annually (1971-2000), to 41.5 days annually (1981-2010). This suggests that the occurrence of fog in Dublin is decreasing. - https://www.met.ie/climate/30-year-averages </t>
  </si>
  <si>
    <t>Earthworks</t>
  </si>
  <si>
    <t>Severe flooding could  lead to the erosion and washout of embankments and cuttings.</t>
  </si>
  <si>
    <t>High temperatures could cause loss of soil moisture and subsidence where assets are susceptible.</t>
  </si>
  <si>
    <t>Likely little impact on the asset. Freezing could potentially impact rock slopes (if any along route).</t>
  </si>
  <si>
    <t>Wildfire in vicinity could damage vegetation.</t>
  </si>
  <si>
    <t>Drying out of vegetation could expose embankments, leading them to be vulnerable to future erosive rainfall events. Where soils are susceptible, droughts could lead to subsidence of earthworks.</t>
  </si>
  <si>
    <t>Limited impact to earthworks.</t>
  </si>
  <si>
    <t>No negligible impact.</t>
  </si>
  <si>
    <t>Depending on failure, could have significant impact on earthworks.</t>
  </si>
  <si>
    <t>Embedded track</t>
  </si>
  <si>
    <t>Potential damage to fixings from severe flooding/ water pressure and debris. Disruption to operations.</t>
  </si>
  <si>
    <t>Potential track geometry and defect issues. Actual track temperature can be as much as 20 degrees above air temperature, but this is quite extreme. The trackforms, rail and general installations are installed and designed to cope with predicted temperature fluctuations.  Extreme heat is a growing issue - especially with potential longer and later summers; causing problems for steel and industry as a whole. Full breakout if needs repair.</t>
  </si>
  <si>
    <t>Potential track geometry and defect issues. Incidents where existing defects contracted in very cold temperatures and opened up through freeze-thaw process.</t>
  </si>
  <si>
    <t>Wildfires in vicinity of network could damage track fixings and operations.</t>
  </si>
  <si>
    <t>Droughts are associated with prolonged dry, high temperature periods, so typically would see similar impacts as hot temperatures which could lead to track expansion and failure. Full breakout required if repair needed. Vulnerability of asset captured under extreme heat.</t>
  </si>
  <si>
    <t>Limited damage to tracks, potential blockage from falling trees.</t>
  </si>
  <si>
    <t>Potential damage to track/ disruption to services in vicinity of landslides.</t>
  </si>
  <si>
    <t>Potential damage to track/ disruption to services in vicinity of engineered slope failure.</t>
  </si>
  <si>
    <t>Ballasted track</t>
  </si>
  <si>
    <t>Ballast track more sensitive to flooding as it could be washed away by floodwater. Damage to fixings from severe flooding/ water pressure and debris. Disruption to operations.</t>
  </si>
  <si>
    <t>Potential track geometry and defect issues. Actual track temperature can be as much as 20 degrees above air temperature, but this is quite extreme. The trackforms, rail and general installations are installed and designed to cope with predicted temperature fluctuations. Growing issue - especially with potential longer and later summers; causing problems for steel and industry as a whole. Ballasted track particularly affected by extreme heat.</t>
  </si>
  <si>
    <t xml:space="preserve">Droughts are associated with prolonged dry, high temperature periods, so typically would see similar impacts as hot temperatures which could lead to track expansion and failure. Vulnerability of asset captured under extreme heat. </t>
  </si>
  <si>
    <t>Direct fixed track (fixed to concrete)</t>
  </si>
  <si>
    <t>Potential track geometry and defect issues. Actual track temperature can be as much as 20 degrees above air temperature, but this is quite extreme. The trackforms, rail and general installations are installed and designed to cope with predicted temperature fluctuations. Growing issue - especially with potential longer and later summers; causing problems for steel and industry as a whole.</t>
  </si>
  <si>
    <t>Droughts are associated with prolonged dry, high temperature periods, so typically would see similar impacts as hot temperatures which could lead to track expansion and failure.  Vulnerability of asset captured under extreme heat.</t>
  </si>
  <si>
    <t>Rolling stock</t>
  </si>
  <si>
    <t>Potential damage to vehicles and operations through inundation.</t>
  </si>
  <si>
    <t>Potential overheating of vehicles.</t>
  </si>
  <si>
    <t>Potential disruptions to vehicle operations in ice/ snow conditions.</t>
  </si>
  <si>
    <t>Vehicle damage from wildfire in vicinity or destruction of nearby trees.</t>
  </si>
  <si>
    <t>No damage to vehicle perceived, therefore vulnerability to asset low. Wind has ceased Luas operations before as a result of other assets being vulnerable to wind.</t>
  </si>
  <si>
    <t>Potential damage to vehicles.</t>
  </si>
  <si>
    <t>Potential damage to vehicles and diruption to services.</t>
  </si>
  <si>
    <t>Potential damage to vehicles/ disruptions to operations in vicinity of significant landslide.</t>
  </si>
  <si>
    <t>Potential damage to vehicles along affected areas of engineered slope failure or potential for derailment if vehicle passes over sections of track affected by slope failure.</t>
  </si>
  <si>
    <t>Potential to inhibit operations. Luas has radar and struggles during fog.</t>
  </si>
  <si>
    <t>Luas stops</t>
  </si>
  <si>
    <t>Seating, street furniture, shelters, repair tools, etc.</t>
  </si>
  <si>
    <t>Luas stops located near River Liffey could be vulnerable to flooding.</t>
  </si>
  <si>
    <t>Luas stops below ground level located within flood plain are vulnerable to fluvial flooding and could be submerged.</t>
  </si>
  <si>
    <t>Luas stops below ground level located within flood plain are vulnerable to pluvial flooding and could be submerged.</t>
  </si>
  <si>
    <t>Luas stops below ground level located within flood plain are vulnerable to groundwater flooding and could be submerged.</t>
  </si>
  <si>
    <t>Potential lifting of pavement due to expansion can occur in extreme heat - would require moderate repair work.</t>
  </si>
  <si>
    <t>Low temperatures could affect accessibility of luas stations and heavy snowfall could submerge underground stations.</t>
  </si>
  <si>
    <t>Damage to shelters and equipment if wildfire in vicinity.</t>
  </si>
  <si>
    <t>Potential structural damage to shelters during storms.</t>
  </si>
  <si>
    <t>Potential damage to shelters.</t>
  </si>
  <si>
    <t>Potential damage to shelters/ disruption to accessibility in vicinity of landslides.</t>
  </si>
  <si>
    <t>Potential damage to luas stops and disruptions to accessibility if subject to engineered slope failure.</t>
  </si>
  <si>
    <t>Poor visibility could impact passenger safety and tram operations.</t>
  </si>
  <si>
    <t>Automatic fare collection</t>
  </si>
  <si>
    <t>Equipment is typically designed for outdoors, however it could potentially be impacted by coastal flooding, especially the section of Luas network situated on or near floodplains.</t>
  </si>
  <si>
    <t>Equipment is typically designed for outdoors, however it could potentially be impacted by fluvial flooding, especially the section of Luas network situated on or near flood plains.</t>
  </si>
  <si>
    <t>Equipment is typically designed for outdoors, however it could potentially be impacted by pluvial flooding, especially if section of Luas network's rainfall intensity exceeds drainage capacity.</t>
  </si>
  <si>
    <t>Equipment is typically designed for outdoors, however it could potentially be impacted by groundwater flooding.</t>
  </si>
  <si>
    <t>Outdoor electronics susceptible to very high temperatures.</t>
  </si>
  <si>
    <t>Outdoor electronics susceptible to very low temperatures. Equipment has malfunctioned in the past during extreme cold.</t>
  </si>
  <si>
    <t>Electronics susceptible to very high temperatures, if exposed to wildfire.</t>
  </si>
  <si>
    <t>Outdoor electronics susceptible to very high temperatures. Vulnerability of asset captured under extreme heat.</t>
  </si>
  <si>
    <t>Potential minor damage to fixing.</t>
  </si>
  <si>
    <t>Potential damage from overload surge from lightning strikes, but ultimately low vulnerability.</t>
  </si>
  <si>
    <t>Minimal damage to automatic fare collection equipment. Exposed screens could be vulnerable to severe hail.</t>
  </si>
  <si>
    <t>Potential impact to equipment close to landslide.</t>
  </si>
  <si>
    <t>Potential impact to equipment close to engineered slope failure.</t>
  </si>
  <si>
    <t>Overhead line equipment</t>
  </si>
  <si>
    <t>Potential washout of foundations of overhead line equipment and Increased corrosion of Overhead line equipment structures.</t>
  </si>
  <si>
    <t>Contact wire expansion can increase stress on fixings and contact wire can lose position.</t>
  </si>
  <si>
    <t>contraction can increase stress on fixings and wire can lose position with wire breaks.</t>
  </si>
  <si>
    <t>Wildfire in vicinity could cause damage to fixings and operations.</t>
  </si>
  <si>
    <t>Damage to lines from wind - potential of trees falling on contact wire and ceasing operations. Increase stress on fixings.</t>
  </si>
  <si>
    <t>Overhead line equipment could be damaged by lightning - disrupting Luas operations.</t>
  </si>
  <si>
    <t>Potential disruptions to operations and damage to fixings.</t>
  </si>
  <si>
    <t>Potential damage to overhead line equipment poles near a natural landslide.</t>
  </si>
  <si>
    <t>Potential damage to overhead line equipment from engineered slope failure.</t>
  </si>
  <si>
    <t>Utilities</t>
  </si>
  <si>
    <t>Including ducting, lighting, TII-owned power</t>
  </si>
  <si>
    <t>From past experience, assets can potentially be destroyed if located within a flood zone and are therefore vulnerable to coastal flooding, disrupting power and lighting.</t>
  </si>
  <si>
    <t xml:space="preserve">Potential disruptions to Luas operations due to flooding of substations. </t>
  </si>
  <si>
    <t>No damage likely.</t>
  </si>
  <si>
    <t>Potential disruptions to power.</t>
  </si>
  <si>
    <t>Disruptions to power as result of overload surge from lightning strikes.</t>
  </si>
  <si>
    <t>Control and communication systems</t>
  </si>
  <si>
    <t>Including CCTV</t>
  </si>
  <si>
    <t>Equipment that is located within flood zone could potentially be destroyed from flooding and is therefore vulnerable to coastal flooding.</t>
  </si>
  <si>
    <t>Equipment that is located within flood plain could potentially be destroyed from flooding and is therefore vulnerable to fluvial flooding.</t>
  </si>
  <si>
    <t>Equipment that is located within flood plain could potentially be destroyed from flooding and is therefore vulnerable to pluvial flooding.</t>
  </si>
  <si>
    <t>Equipment that is located within groundwater table could potentially be destroyed from flooding and is therefore vulnerable to groundwater flooding.</t>
  </si>
  <si>
    <t>Outdoor electronics susceptible to very low temperatures.</t>
  </si>
  <si>
    <t>Wildfire in vicinity may cause disruptions - electronics susceptible to very high temperatures.</t>
  </si>
  <si>
    <t>May cause communication disruptions as a result of damage to cabling from severe storms. Radio equipment located on Liberty Hall Building in city centre that is used for Luas operations could be damaged.</t>
  </si>
  <si>
    <t>Potential disruptions to communication from overload surge from lightning strikes.</t>
  </si>
  <si>
    <t>Potential disruptions to control systems.</t>
  </si>
  <si>
    <t>Structures</t>
  </si>
  <si>
    <t>Including bridges, and underpass</t>
  </si>
  <si>
    <t>Potential for severe flooding to underpasses - submersion, or hydrostatic loading in some cases. Structures can suffer from scour/ other damage from coastal flooding.</t>
  </si>
  <si>
    <t>Potential for severe flooding to underpasses - submersion, or hydrostatic loading in some cases. Structures can suffer from scour/ other damage from fluvial flooding.</t>
  </si>
  <si>
    <t>Potential for severe flooding to underpasses - submersion, or hydrostatic loading in some cases. Structures can suffer from scour/ other damage from pluvial flooding.</t>
  </si>
  <si>
    <t>Structures can suffer from scour/ other damage from groundwater flooding.</t>
  </si>
  <si>
    <t>Structures' designs adopt design standards which consider temperature. However there may be greater risk for historic structures which likely weren't designed with climate change uplifts.
Expansion joint and bridge bearing durability can be affected by extreme temperatures.</t>
  </si>
  <si>
    <t>Low temperatures could reduce acessibility. Damage to structures from freeze-thaw.</t>
  </si>
  <si>
    <t>Wildfire in vicinity could cause structural damage and collapse.</t>
  </si>
  <si>
    <t>May cause damage to canopies.</t>
  </si>
  <si>
    <t>May impact structure where structure abuts the landslide, is supported by the landslide or is founded upon the landslide.</t>
  </si>
  <si>
    <t>May impact structure where structure abuts the failed engineered slope, is supported by the engineered slope or is founded upon the engineered slope.</t>
  </si>
  <si>
    <t>Fog not likely to impact structure physically. May disrupt access to bridge and visibility.</t>
  </si>
  <si>
    <t>Landscaping</t>
  </si>
  <si>
    <t>Severe flooding could lead to loss of vegetation and tree life.</t>
  </si>
  <si>
    <t>Severe flooding could lead to loss of vegetation and damage tree life.</t>
  </si>
  <si>
    <t>No perceived impact - potential loss of vegetation.</t>
  </si>
  <si>
    <t>Hot temperatures could dry out vegetation and kill shrubbery, increasing fire potential. Extreme heat and lack of water could cause damage to trees.</t>
  </si>
  <si>
    <t>Cold temperatures may cause deterioration to vegetation.</t>
  </si>
  <si>
    <t>Vegetation could be destroyed by fire including trees.</t>
  </si>
  <si>
    <t>Prolonged dry, hot temperatures are typically associated with drought which could dry out vegetation and kill shrubbery, increasing fire potential. Potential destruction and destablisiation of trees - could cause water stress of trees, leading to die back. Vulnerability of asset captured under extreme heat.</t>
  </si>
  <si>
    <t>Potential deterioration of shrubbery, trees and vegetation.</t>
  </si>
  <si>
    <t>Potential damage to shrubbery and trees from storms.</t>
  </si>
  <si>
    <t xml:space="preserve">No perceived impact. </t>
  </si>
  <si>
    <t>Potential for shrubbery to be dislodged by landslides. Earth could be dislodged and potential for loss of trees.</t>
  </si>
  <si>
    <t>Potential for shrubbery to be dislodged on engineered slope failure. Trees growing on engineered slopes and earthworks could be dislodged on engineered slope failure - loss of trees.</t>
  </si>
  <si>
    <t>Buildings</t>
  </si>
  <si>
    <t>Service / maintenance depots. Depots include drainage, HVAC, UPS, structures, facades, utilities, server rooms, staff car park, ICT equipment.</t>
  </si>
  <si>
    <t>Buildings located within flood zones could be impacted by inundation of water making building/depot unusable. Assets are therefore vulnerable to coastal flooding.</t>
  </si>
  <si>
    <t>Buildings located within flood zones could be impacted by inundation of water making building/depot unusable. Assets are therefore vulnerable to fluvial flooding.</t>
  </si>
  <si>
    <t>Heavy precipitation could lead to overload on roof drainage or local storm drainage on buildings. This could result in an inundation of water making building/depot unusable. Assets are therefore vulnerable to pluvial flooding.</t>
  </si>
  <si>
    <t>Groundwater table rising could lead to overload on local storm drainage for buildings. This could result in an inundation of water making building/depot unusable. Assets are therefore vulnerable to groundwater flooding.</t>
  </si>
  <si>
    <t>Overheating of building cajn be issue in extreme heat.</t>
  </si>
  <si>
    <t>Likely little/no direct impact on the asset. However, could lead to increased energy use in building to regulate temperature.</t>
  </si>
  <si>
    <t>Wildfire in vicinity could cause structural damage.</t>
  </si>
  <si>
    <t>Potential roof/ cladding damage.</t>
  </si>
  <si>
    <t>May cause damage to roof</t>
  </si>
  <si>
    <t>May impact building structure where building abuts the landslide.</t>
  </si>
  <si>
    <t>May impact building structure where building abuts the failed engineered slope.</t>
  </si>
  <si>
    <t>Fog not likely to impact structure physically. May disrupt access and visibility.</t>
  </si>
  <si>
    <t>Overground ESS's/ tech rooms/ kiosks</t>
  </si>
  <si>
    <t>Potential damage to equipment/ structure.</t>
  </si>
  <si>
    <t>Heavy precipitation could result in an inundation of water making ESS's/ tech rooms unusable.</t>
  </si>
  <si>
    <t>Assets located in areas where groundwater table rising could result in an inundation of water making ESS's/ tech rooms unusable</t>
  </si>
  <si>
    <t>Kiosks and ESS's prone to overheating, risk of malfunctioning and impacts accessibility to controls. Switch gears in substations and connections to overhead lines, which could affect operation of rolling stock.</t>
  </si>
  <si>
    <t>Likely little impact on the asset. However, Low temps might freeze pipes, damage M&amp;E equipment.</t>
  </si>
  <si>
    <t>Potential roof/ cladding damage. Damage to roof of control centre at Red Cow depot from extreme wind - led to disruption to use.</t>
  </si>
  <si>
    <t>May cause damage to roof.</t>
  </si>
  <si>
    <t>May impact structure where structure abuts the landslide.</t>
  </si>
  <si>
    <t>May impact structure where structure abuts the failed engineered slope.</t>
  </si>
  <si>
    <t>Underground ESS's and tech room</t>
  </si>
  <si>
    <t>Underground ESS's and tech rooms located within flood zones would be destroyed from flooding and Luas operations could cease, making this asset vulnerable to coastal flooding.</t>
  </si>
  <si>
    <t>Underground ESS's and tech rooms located within flood plains would be destroyed from flooding and Luas operations could cease, making this asset vulnerable to fluvial flooding.</t>
  </si>
  <si>
    <t>Heavy precipitation that exceeds drainage capacity could destroy underground ESS's and tech rooms from water damage and Luas operations could cease, making this asset vulnerable to pluvial flooding.</t>
  </si>
  <si>
    <t>Groundwater table rising which can exceed drainage capacity near assets and could destroy underground ESS's and tech rooms from water damage and Luas operations could cease, making this asset vulnerable to groundwater flooding</t>
  </si>
  <si>
    <t>Kiosks and ESS's prone to overheating, especially underground rooms, risk of malfunctioning and impacts accessibility to controls. Switch gears in substations and connections to overhead lines, which could affect operation of rolling stock.</t>
  </si>
  <si>
    <t>Limited impact to underground structure.</t>
  </si>
  <si>
    <t>May cause disruptions to operations from overload surge from lightning strikes.</t>
  </si>
  <si>
    <t>Lifts/ escalators</t>
  </si>
  <si>
    <t>Potential disruption to operations/ damage to technology.</t>
  </si>
  <si>
    <t>Lifts/escalators will potentially be inundated, especially when below ground level and left unable to operate/permanently damaged</t>
  </si>
  <si>
    <t>No perceived vulnerability.</t>
  </si>
  <si>
    <t>Damage to equipment and disruption to operations if wildfire in vicinity.</t>
  </si>
  <si>
    <t>lifts could be impacted by the loss of power. However, it is unlikely that they will be directly impacted by the hazard</t>
  </si>
  <si>
    <t>Potential disruption to operations from overload surge from lightning strikes.</t>
  </si>
  <si>
    <t>Disruptions to operation in vicinity of landslides.</t>
  </si>
  <si>
    <t>Disruptions to operation and use of lifts.</t>
  </si>
  <si>
    <t>Depot equipment</t>
  </si>
  <si>
    <t>wash plant, wheel lathe, sand storage, etc</t>
  </si>
  <si>
    <t>Potential disruption to operations and equipment damage.</t>
  </si>
  <si>
    <t>Potential disruption to operability.</t>
  </si>
  <si>
    <t>Potentially inoperable if water concerns over extreme heat.</t>
  </si>
  <si>
    <t>Potential frozen or burst pipes on wash plants.</t>
  </si>
  <si>
    <t>Wildfire in vicinity could cause damage to equipment.</t>
  </si>
  <si>
    <t>Potential disruptions to operations.</t>
  </si>
  <si>
    <t>Disruptions to operation and use of tooling, plant and spares.</t>
  </si>
  <si>
    <t>Park and ride car parks</t>
  </si>
  <si>
    <t>Flooding can cause premature failure of pavements. Water infiltration can also lead to potholes.</t>
  </si>
  <si>
    <t>Potential lifting of pavement or heat expansion to road surface may affect accessibility.</t>
  </si>
  <si>
    <t>Freeze could impact accessibility. Overtime, could lead to degradation of car park surface.</t>
  </si>
  <si>
    <t>Wildfire in vicinity could cause surface damage - cracking of materials.</t>
  </si>
  <si>
    <t>Limited impact on car parks.</t>
  </si>
  <si>
    <t>Potential surface damage from significant lightning strikes.</t>
  </si>
  <si>
    <t>If car parks are near a natural landslide, then they could be vulnerable to destruction through damaging pavement, or through soil material encroaching onto car park.</t>
  </si>
  <si>
    <t>If car parks are near an engineered slope, then they could be vulnerable to slope failure through damaging pavement, or through soil material encroaching onto car park.</t>
  </si>
  <si>
    <t>No perceived impact. Reduced visibility for users.</t>
  </si>
  <si>
    <t>Sensitivity</t>
  </si>
  <si>
    <t>Exposure</t>
  </si>
  <si>
    <t>Vulnerability</t>
  </si>
  <si>
    <t>Highest score</t>
  </si>
  <si>
    <t>Highest rating</t>
  </si>
  <si>
    <t>Flooding (fluvial / river)</t>
  </si>
  <si>
    <t>Flooding (pluvial / surface water)</t>
  </si>
  <si>
    <t>Flooding - groundwater (driven by low intensity, prolonger rainfall)</t>
  </si>
  <si>
    <t>Extreme cold</t>
  </si>
  <si>
    <t xml:space="preserve">Vulnerability </t>
  </si>
  <si>
    <t>Prioritisation</t>
  </si>
  <si>
    <t>Key</t>
  </si>
  <si>
    <t>Low priority, under watching brief</t>
  </si>
  <si>
    <t>UWB</t>
  </si>
  <si>
    <t>Medium priority, under watching brief</t>
  </si>
  <si>
    <t>Medium priority, being taking forward</t>
  </si>
  <si>
    <t>MP</t>
  </si>
  <si>
    <t>High priority, being taken forward</t>
  </si>
  <si>
    <t>HP</t>
  </si>
  <si>
    <t>Climate variable</t>
  </si>
  <si>
    <t>Justification</t>
  </si>
  <si>
    <t xml:space="preserve">Although there are limited locations where coastal flooding could impact drainage, there could be a potential impact and therefore it is being taking forward. </t>
  </si>
  <si>
    <t>High temperatures may cause drainage to be susceptible to subsidence, asset being taken forward.</t>
  </si>
  <si>
    <t>Assets are being kept under watching brief for wildfire due to current lack of data availability to understand associated risks.</t>
  </si>
  <si>
    <t>Assets impacted by engineered slope failure will be subject to minor / major damage, disrupting Luas operations and user safety, so asset being taken forward.</t>
  </si>
  <si>
    <t xml:space="preserve">Although there are limited locations where this could impact earthworks, there could be a potential impact and therefore it is being taking forward. </t>
  </si>
  <si>
    <t>Drought will have similar effects on earthworks as extreme heat, as drought can be associated with dry, hot periods which can lead to subsidence and loss of earthwork performance, asset being taken forward.</t>
  </si>
  <si>
    <t>Fluvial flooding could potentially cause minor damage to embedded track so asset is being taken forward.</t>
  </si>
  <si>
    <t>pluvial flooding could potentially cause minor damage to embedded track so asset is being taken forward.</t>
  </si>
  <si>
    <t xml:space="preserve">Although there are limited locations where this could impact ballasted track, there could be a potential impact and therefore it is being taking forward. </t>
  </si>
  <si>
    <t>Fluvial flooding could potentially cause minor damage to direct fixed track so asset is being taken forward.</t>
  </si>
  <si>
    <t>pluvial flooding could potentially cause minor damage to direct fixed track so asset is being taken forward.</t>
  </si>
  <si>
    <t>Fluvial flooding could potentially cause minor damage to rolling stock so asset is being taken forward.</t>
  </si>
  <si>
    <t>pluvial flooding could potentially cause minor damage to rolling stock so asset is being taken forward.</t>
  </si>
  <si>
    <t>Hot temperatures could cause overheating of vehicles, causing discomfort for passengers, asset being taken forward.</t>
  </si>
  <si>
    <t>Fluvial flooding could potentially cause minor damage to Luas stops so asset is being taken forward.</t>
  </si>
  <si>
    <t>pluvial flooding could potentially cause minor damage to Luas stops so asset is being taken forward.</t>
  </si>
  <si>
    <t>Hot temperatures could lead to lifting and melting leading to rutting, asset being taken forward.</t>
  </si>
  <si>
    <t>assets could be impacted by freezing temperatures - icy conditions affect accessibility and user safety, asset being taken forward.</t>
  </si>
  <si>
    <t>Groundwater flooding could potentially cause minor damage to automatic fare collection, so asset is being taken forward.</t>
  </si>
  <si>
    <t>Projected future extreme temperatures may be outside of current operating design standards, so asset being taken forward.</t>
  </si>
  <si>
    <t>low temperatures may be outside of operating temperatures, affecting network operations, asset being taken forward.</t>
  </si>
  <si>
    <t>Fluvial flooding could potentially cause minor damage to overhead line equipment so asset is being taken forward.</t>
  </si>
  <si>
    <t>pluvial flooding could potentially cause minor damage to overhead line equipment so asset is being taken forward.</t>
  </si>
  <si>
    <t>Fluvial flooding could potentially cause minor damage to utilities so asset is being taken forward.</t>
  </si>
  <si>
    <t>pluvial flooding could potentially cause minor damage to utilities so asset is being taken forward.</t>
  </si>
  <si>
    <t>Consequence of damage from extreme wind to assets could be significant and disrupt Luas operations, asset being taken forward.</t>
  </si>
  <si>
    <t>Consequence of damage from lightning to assets could be significant and disrupt Luas operations, asset being taken forward.</t>
  </si>
  <si>
    <t>Although there are likely limited locations where coastal flooding could impact control and communications systems, there could be a potential impact and so this asset group being taken forward'.</t>
  </si>
  <si>
    <t>Low temperatures may be outside of operating temperatures, affecting network operations, asset being taken forward.</t>
  </si>
  <si>
    <t xml:space="preserve">Although there are limited locations where this could impact structures, there could be a potential impact and therefore it is being taking forward. </t>
  </si>
  <si>
    <t>Fluvial flooding could potentially cause minor damage to landscaping so asset is being taken forward.</t>
  </si>
  <si>
    <t>pluvial flooding could potentially cause minor damage to landscaping so asset is being taken forward.</t>
  </si>
  <si>
    <t>Asset under watching brief - consequence lower than other assets. Cold temperatures could impact vegetation growth.</t>
  </si>
  <si>
    <t>Asset under watching brief as they would typically, have lower vulnerability than other asset types.</t>
  </si>
  <si>
    <t>Flood damage could disrupt accessibility and make building unusable, asset is being taken forward.</t>
  </si>
  <si>
    <t>Potential impact of overheating of buildings could cause discomfort for occupants, asset being taken forward.</t>
  </si>
  <si>
    <t xml:space="preserve">Although there are limited locations where this could impact overground ESS's/ tech rooms/ kisos, there could be a potential impact and therefore it is being taking forward. </t>
  </si>
  <si>
    <t xml:space="preserve">Although there are limited locations where this could impact underground ESS's/ tech rooms/ kiosks, there could be a potential impact and therefore it is being taking forward. </t>
  </si>
  <si>
    <t xml:space="preserve">Although there are limited locations where this could impact lifts/escalators, there could be a potential impact and therefore it is being taking forward. </t>
  </si>
  <si>
    <t>Flooding could damage depot equipment which could then subsequently impact operations, so asset is being taken forward.</t>
  </si>
  <si>
    <t xml:space="preserve">Although there are limited locations where this could impact car parks, there could be a potential impact and therefore it is being taking forward. </t>
  </si>
  <si>
    <t>Asset under watching brief - car parks are likely to be unaffected by engineered slope failure.</t>
  </si>
  <si>
    <t>Sensitivity and Exposure Ratings</t>
  </si>
  <si>
    <t>Rating</t>
  </si>
  <si>
    <t>Score</t>
  </si>
  <si>
    <t>High</t>
  </si>
  <si>
    <t>Medium</t>
  </si>
  <si>
    <t>Low</t>
  </si>
  <si>
    <t>Vulnerability Ratings</t>
  </si>
  <si>
    <t>Confidence Ratings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</si>
</sst>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font>
    <font>
      <sz val="11"/>
      <name val="Calibri"/>
      <family val="1"/>
      <scheme val="minor"/>
    </font>
    <font>
      <sz val="10"/>
      <name val="Arial"/>
      <family val="2"/>
    </font>
    <font>
      <b/>
      <sz val="11"/>
      <color rgb="FF152B58"/>
      <name val="Arial"/>
      <family val="2"/>
    </font>
    <font>
      <sz val="11"/>
      <color rgb="FF152B58"/>
      <name val="Arial"/>
      <family val="2"/>
    </font>
    <font>
      <i/>
      <sz val="9"/>
      <color theme="1"/>
      <name val="Arial"/>
      <family val="2"/>
    </font>
    <font>
      <b/>
      <sz val="22"/>
      <color rgb="FF152B58"/>
      <name val="Arial"/>
      <family val="2"/>
    </font>
    <font>
      <sz val="18"/>
      <color rgb="FF152B58"/>
      <name val="Arial"/>
      <family val="2"/>
    </font>
    <font>
      <sz val="11"/>
      <color rgb="FF000000"/>
      <name val="Times New Roman"/>
      <family val="1"/>
    </font>
    <font>
      <b/>
      <sz val="11"/>
      <color theme="1"/>
      <name val="Arial"/>
      <family val="2"/>
    </font>
    <font>
      <sz val="8"/>
      <name val="Arial"/>
      <family val="2"/>
    </font>
    <font>
      <i/>
      <sz val="11"/>
      <color rgb="FF152B58"/>
      <name val="Arial"/>
      <family val="2"/>
    </font>
    <font>
      <sz val="11"/>
      <color theme="6"/>
      <name val="Arial"/>
      <family val="2"/>
    </font>
    <font>
      <b/>
      <sz val="11"/>
      <color theme="6" tint="-0.499984740745262"/>
      <name val="Arial"/>
      <family val="2"/>
    </font>
    <font>
      <sz val="11"/>
      <color theme="6" tint="-0.499984740745262"/>
      <name val="Arial"/>
      <family val="2"/>
    </font>
    <font>
      <b/>
      <sz val="26"/>
      <color rgb="FF152B58"/>
      <name val="Arial"/>
      <family val="2"/>
    </font>
    <font>
      <sz val="11"/>
      <color rgb="FF000000"/>
      <name val="Arial"/>
      <family val="2"/>
    </font>
    <font>
      <sz val="1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rgb="FFFF9966"/>
        <bgColor indexed="64"/>
      </patternFill>
    </fill>
    <fill>
      <patternFill patternType="solid">
        <fgColor theme="9" tint="0.59999389629810485"/>
        <bgColor indexed="64"/>
      </patternFill>
    </fill>
    <fill>
      <patternFill patternType="solid">
        <fgColor rgb="FF68CEF2"/>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66"/>
        <bgColor indexed="64"/>
      </patternFill>
    </fill>
    <fill>
      <patternFill patternType="solid">
        <fgColor rgb="FFB3DDB0"/>
        <bgColor rgb="FF000000"/>
      </patternFill>
    </fill>
    <fill>
      <patternFill patternType="solid">
        <fgColor rgb="FFFFFF66"/>
        <bgColor rgb="FF000000"/>
      </patternFill>
    </fill>
    <fill>
      <patternFill patternType="solid">
        <fgColor rgb="FFFF9966"/>
        <bgColor rgb="FF000000"/>
      </patternFill>
    </fill>
    <fill>
      <patternFill patternType="solid">
        <fgColor rgb="FFF0777D"/>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86">
    <xf numFmtId="0" fontId="0" fillId="0" borderId="0" xfId="0"/>
    <xf numFmtId="0" fontId="4" fillId="0" borderId="0" xfId="0" applyFont="1"/>
    <xf numFmtId="0" fontId="4" fillId="0" borderId="11" xfId="0" applyFont="1" applyBorder="1"/>
    <xf numFmtId="0" fontId="4" fillId="0" borderId="12" xfId="0" applyFont="1" applyBorder="1"/>
    <xf numFmtId="0" fontId="4" fillId="0" borderId="13" xfId="0" applyFont="1" applyBorder="1"/>
    <xf numFmtId="0" fontId="4" fillId="0" borderId="8" xfId="0" applyFont="1" applyBorder="1"/>
    <xf numFmtId="0" fontId="4" fillId="0" borderId="9" xfId="0" applyFont="1" applyBorder="1"/>
    <xf numFmtId="0" fontId="4" fillId="0" borderId="10" xfId="0" applyFont="1" applyBorder="1"/>
    <xf numFmtId="0" fontId="4" fillId="3" borderId="16" xfId="0" applyFont="1" applyFill="1" applyBorder="1"/>
    <xf numFmtId="0" fontId="3" fillId="0" borderId="0" xfId="0" applyFont="1"/>
    <xf numFmtId="0" fontId="4" fillId="0" borderId="14" xfId="0" applyFont="1" applyBorder="1"/>
    <xf numFmtId="0" fontId="4" fillId="0" borderId="15" xfId="0" applyFont="1" applyBorder="1"/>
    <xf numFmtId="0" fontId="4" fillId="2" borderId="16" xfId="0" applyFont="1" applyFill="1" applyBorder="1"/>
    <xf numFmtId="0" fontId="4" fillId="4" borderId="18" xfId="0" applyFont="1" applyFill="1" applyBorder="1"/>
    <xf numFmtId="0" fontId="4" fillId="0" borderId="21" xfId="0" applyFont="1" applyBorder="1"/>
    <xf numFmtId="0" fontId="4" fillId="2" borderId="17" xfId="0" applyFont="1" applyFill="1" applyBorder="1"/>
    <xf numFmtId="0" fontId="4" fillId="3" borderId="17" xfId="0" applyFont="1" applyFill="1" applyBorder="1"/>
    <xf numFmtId="0" fontId="4" fillId="0" borderId="20" xfId="0" applyFont="1" applyBorder="1"/>
    <xf numFmtId="0" fontId="4" fillId="4" borderId="19" xfId="0" applyFont="1" applyFill="1" applyBorder="1"/>
    <xf numFmtId="0" fontId="5" fillId="0" borderId="0" xfId="0" applyFont="1" applyAlignment="1">
      <alignment vertical="center"/>
    </xf>
    <xf numFmtId="0" fontId="4" fillId="6" borderId="0" xfId="0" applyFont="1" applyFill="1"/>
    <xf numFmtId="0" fontId="7" fillId="6" borderId="0" xfId="0" applyFont="1" applyFill="1"/>
    <xf numFmtId="0" fontId="4" fillId="5" borderId="1" xfId="0" applyFont="1" applyFill="1" applyBorder="1"/>
    <xf numFmtId="0" fontId="3" fillId="6" borderId="0" xfId="0" applyFont="1" applyFill="1"/>
    <xf numFmtId="0" fontId="4" fillId="6" borderId="0" xfId="0" applyFont="1" applyFill="1" applyAlignment="1">
      <alignment wrapText="1"/>
    </xf>
    <xf numFmtId="0" fontId="3" fillId="6" borderId="0" xfId="0" applyFont="1" applyFill="1" applyAlignment="1">
      <alignment wrapText="1"/>
    </xf>
    <xf numFmtId="0" fontId="6" fillId="6" borderId="0" xfId="0" applyFont="1" applyFill="1" applyAlignment="1">
      <alignment horizontal="left"/>
    </xf>
    <xf numFmtId="0" fontId="6" fillId="6" borderId="0" xfId="0" applyFont="1" applyFill="1"/>
    <xf numFmtId="0" fontId="8" fillId="0" borderId="0" xfId="0" applyFont="1" applyAlignment="1">
      <alignment horizontal="left" vertical="top" wrapText="1"/>
    </xf>
    <xf numFmtId="0" fontId="8" fillId="0" borderId="0" xfId="0" applyFont="1" applyAlignment="1">
      <alignment wrapText="1"/>
    </xf>
    <xf numFmtId="0" fontId="4" fillId="0" borderId="41" xfId="0" applyFont="1" applyBorder="1"/>
    <xf numFmtId="0" fontId="4" fillId="0" borderId="24" xfId="0" applyFont="1" applyBorder="1"/>
    <xf numFmtId="0" fontId="4" fillId="0" borderId="16" xfId="0" applyFont="1" applyBorder="1"/>
    <xf numFmtId="0" fontId="4" fillId="0" borderId="18" xfId="0" applyFont="1" applyBorder="1"/>
    <xf numFmtId="0" fontId="4" fillId="4" borderId="17" xfId="0" applyFont="1" applyFill="1" applyBorder="1"/>
    <xf numFmtId="0" fontId="4" fillId="2" borderId="19" xfId="0" applyFont="1" applyFill="1" applyBorder="1"/>
    <xf numFmtId="0" fontId="4" fillId="0" borderId="29" xfId="0" applyFont="1" applyBorder="1"/>
    <xf numFmtId="0" fontId="4" fillId="0" borderId="45" xfId="0" applyFont="1" applyBorder="1"/>
    <xf numFmtId="0" fontId="3" fillId="5" borderId="25" xfId="0" applyFont="1" applyFill="1" applyBorder="1"/>
    <xf numFmtId="0" fontId="3" fillId="5" borderId="26" xfId="0" applyFont="1" applyFill="1" applyBorder="1"/>
    <xf numFmtId="0" fontId="9" fillId="5" borderId="26" xfId="0" applyFont="1" applyFill="1" applyBorder="1"/>
    <xf numFmtId="0" fontId="4" fillId="7" borderId="0" xfId="0" applyFont="1" applyFill="1"/>
    <xf numFmtId="0" fontId="5" fillId="7" borderId="0" xfId="0" applyFont="1" applyFill="1" applyAlignment="1">
      <alignment vertical="center"/>
    </xf>
    <xf numFmtId="0" fontId="3" fillId="5" borderId="1" xfId="0" applyFont="1" applyFill="1" applyBorder="1" applyAlignment="1">
      <alignment horizontal="center" wrapText="1"/>
    </xf>
    <xf numFmtId="0" fontId="9" fillId="5" borderId="28" xfId="0" applyFont="1" applyFill="1" applyBorder="1"/>
    <xf numFmtId="0" fontId="9" fillId="5" borderId="25" xfId="0" applyFont="1" applyFill="1" applyBorder="1"/>
    <xf numFmtId="0" fontId="9" fillId="5" borderId="27" xfId="0" applyFont="1" applyFill="1" applyBorder="1"/>
    <xf numFmtId="0" fontId="9" fillId="5" borderId="48" xfId="0" applyFont="1" applyFill="1" applyBorder="1"/>
    <xf numFmtId="0" fontId="3" fillId="0" borderId="8" xfId="0" applyFont="1" applyBorder="1"/>
    <xf numFmtId="0" fontId="3" fillId="5" borderId="28" xfId="0" applyFont="1" applyFill="1" applyBorder="1"/>
    <xf numFmtId="0" fontId="3" fillId="5" borderId="6" xfId="0" applyFont="1" applyFill="1" applyBorder="1" applyAlignment="1">
      <alignment horizontal="center" wrapText="1"/>
    </xf>
    <xf numFmtId="0" fontId="0" fillId="0" borderId="6" xfId="0" applyBorder="1"/>
    <xf numFmtId="0" fontId="4" fillId="6" borderId="0" xfId="0" applyFont="1" applyFill="1" applyAlignment="1">
      <alignment horizontal="left" wrapText="1"/>
    </xf>
    <xf numFmtId="0" fontId="3" fillId="6" borderId="0" xfId="0" applyFont="1" applyFill="1" applyAlignment="1">
      <alignment horizontal="left" wrapText="1"/>
    </xf>
    <xf numFmtId="0" fontId="4" fillId="6" borderId="14" xfId="0" applyFont="1" applyFill="1" applyBorder="1" applyAlignment="1">
      <alignment horizontal="left" wrapText="1"/>
    </xf>
    <xf numFmtId="0" fontId="4" fillId="6" borderId="21" xfId="0" applyFont="1" applyFill="1" applyBorder="1" applyAlignment="1">
      <alignment horizontal="left" wrapText="1"/>
    </xf>
    <xf numFmtId="0" fontId="4" fillId="6" borderId="21" xfId="0" applyFont="1" applyFill="1" applyBorder="1"/>
    <xf numFmtId="0" fontId="4" fillId="6" borderId="16" xfId="0" applyFont="1" applyFill="1" applyBorder="1"/>
    <xf numFmtId="0" fontId="4" fillId="6" borderId="17" xfId="0" applyFont="1" applyFill="1" applyBorder="1"/>
    <xf numFmtId="0" fontId="3" fillId="6" borderId="16" xfId="0" applyFont="1" applyFill="1" applyBorder="1"/>
    <xf numFmtId="0" fontId="4" fillId="0" borderId="0" xfId="0" applyFont="1" applyAlignment="1">
      <alignment wrapText="1"/>
    </xf>
    <xf numFmtId="0" fontId="4" fillId="6" borderId="17" xfId="0" applyFont="1" applyFill="1" applyBorder="1" applyAlignment="1">
      <alignment wrapText="1"/>
    </xf>
    <xf numFmtId="0" fontId="4" fillId="6" borderId="0" xfId="0" applyFont="1" applyFill="1" applyAlignment="1">
      <alignment horizontal="left" vertical="top" wrapText="1"/>
    </xf>
    <xf numFmtId="0" fontId="4" fillId="6" borderId="16" xfId="0" applyFont="1" applyFill="1" applyBorder="1" applyAlignment="1">
      <alignment wrapText="1"/>
    </xf>
    <xf numFmtId="0" fontId="4" fillId="6" borderId="15" xfId="0" applyFont="1" applyFill="1" applyBorder="1" applyAlignment="1">
      <alignment horizontal="left" wrapText="1"/>
    </xf>
    <xf numFmtId="0" fontId="3" fillId="6" borderId="21" xfId="0" applyFont="1" applyFill="1" applyBorder="1" applyAlignment="1">
      <alignment horizontal="left" wrapText="1"/>
    </xf>
    <xf numFmtId="0" fontId="3" fillId="6" borderId="15" xfId="0" applyFont="1" applyFill="1" applyBorder="1" applyAlignment="1">
      <alignment horizontal="left" wrapText="1"/>
    </xf>
    <xf numFmtId="0" fontId="3" fillId="6" borderId="17" xfId="0" applyFont="1" applyFill="1" applyBorder="1" applyAlignment="1">
      <alignment wrapText="1"/>
    </xf>
    <xf numFmtId="0" fontId="4" fillId="6" borderId="18" xfId="0" applyFont="1" applyFill="1" applyBorder="1"/>
    <xf numFmtId="0" fontId="4" fillId="6" borderId="20" xfId="0" applyFont="1" applyFill="1" applyBorder="1"/>
    <xf numFmtId="0" fontId="4" fillId="6" borderId="19" xfId="0" applyFont="1" applyFill="1" applyBorder="1"/>
    <xf numFmtId="0" fontId="3" fillId="6" borderId="0" xfId="0" applyFont="1" applyFill="1" applyAlignment="1">
      <alignment horizontal="left" vertical="top" wrapText="1"/>
    </xf>
    <xf numFmtId="0" fontId="3" fillId="6" borderId="14" xfId="0" applyFont="1" applyFill="1" applyBorder="1" applyAlignment="1">
      <alignment horizontal="left" vertical="top"/>
    </xf>
    <xf numFmtId="0" fontId="4" fillId="6" borderId="16" xfId="0" applyFont="1" applyFill="1" applyBorder="1" applyAlignment="1">
      <alignment horizontal="left" wrapText="1"/>
    </xf>
    <xf numFmtId="0" fontId="3" fillId="5" borderId="44" xfId="0" applyFont="1" applyFill="1" applyBorder="1" applyAlignment="1">
      <alignment horizontal="center"/>
    </xf>
    <xf numFmtId="0" fontId="3" fillId="5" borderId="40" xfId="0" applyFont="1" applyFill="1" applyBorder="1" applyAlignment="1">
      <alignment horizontal="center"/>
    </xf>
    <xf numFmtId="0" fontId="3" fillId="5" borderId="42" xfId="0" applyFont="1" applyFill="1" applyBorder="1" applyAlignment="1">
      <alignment horizontal="center" wrapText="1"/>
    </xf>
    <xf numFmtId="0" fontId="3" fillId="5" borderId="54" xfId="0" applyFont="1" applyFill="1" applyBorder="1" applyAlignment="1">
      <alignment horizontal="center" wrapText="1"/>
    </xf>
    <xf numFmtId="0" fontId="3" fillId="5" borderId="40" xfId="0" applyFont="1" applyFill="1" applyBorder="1" applyAlignment="1">
      <alignment horizontal="center" wrapText="1"/>
    </xf>
    <xf numFmtId="0" fontId="3" fillId="5" borderId="44" xfId="0" applyFont="1" applyFill="1" applyBorder="1" applyAlignment="1">
      <alignment horizontal="center" wrapText="1"/>
    </xf>
    <xf numFmtId="0" fontId="4" fillId="0" borderId="37" xfId="0" applyFont="1" applyBorder="1"/>
    <xf numFmtId="0" fontId="9" fillId="5" borderId="56" xfId="0" applyFont="1" applyFill="1" applyBorder="1"/>
    <xf numFmtId="0" fontId="4" fillId="0" borderId="57" xfId="0" applyFont="1" applyBorder="1"/>
    <xf numFmtId="0" fontId="12" fillId="0" borderId="0" xfId="0" applyFont="1"/>
    <xf numFmtId="0" fontId="0" fillId="0" borderId="0" xfId="0" applyAlignment="1">
      <alignment wrapText="1"/>
    </xf>
    <xf numFmtId="0" fontId="13" fillId="5" borderId="8" xfId="0" applyFont="1" applyFill="1" applyBorder="1" applyAlignment="1">
      <alignment horizontal="center" wrapText="1"/>
    </xf>
    <xf numFmtId="0" fontId="13" fillId="5" borderId="9" xfId="0" applyFont="1" applyFill="1" applyBorder="1" applyAlignment="1">
      <alignment horizontal="center" wrapText="1"/>
    </xf>
    <xf numFmtId="0" fontId="13" fillId="5" borderId="10" xfId="0" applyFont="1" applyFill="1" applyBorder="1" applyAlignment="1">
      <alignment horizontal="center" wrapText="1"/>
    </xf>
    <xf numFmtId="0" fontId="14" fillId="0" borderId="6" xfId="0" applyFont="1" applyBorder="1"/>
    <xf numFmtId="0" fontId="4" fillId="10" borderId="0" xfId="0" applyFont="1" applyFill="1" applyAlignment="1">
      <alignment wrapText="1"/>
    </xf>
    <xf numFmtId="0" fontId="16" fillId="0" borderId="0" xfId="0" applyFont="1" applyAlignment="1">
      <alignment wrapText="1"/>
    </xf>
    <xf numFmtId="0" fontId="4" fillId="11" borderId="0" xfId="0" applyFont="1" applyFill="1" applyAlignment="1">
      <alignment wrapText="1"/>
    </xf>
    <xf numFmtId="0" fontId="4" fillId="12" borderId="0" xfId="0" applyFont="1" applyFill="1" applyAlignment="1">
      <alignment wrapText="1"/>
    </xf>
    <xf numFmtId="0" fontId="4" fillId="13" borderId="0" xfId="0" applyFont="1" applyFill="1" applyAlignment="1">
      <alignment wrapText="1"/>
    </xf>
    <xf numFmtId="0" fontId="17" fillId="0" borderId="6" xfId="0" applyFont="1" applyBorder="1"/>
    <xf numFmtId="0" fontId="17" fillId="0" borderId="1" xfId="0" applyFont="1" applyBorder="1"/>
    <xf numFmtId="0" fontId="17" fillId="0" borderId="7" xfId="0" applyFont="1" applyBorder="1"/>
    <xf numFmtId="0" fontId="17" fillId="3" borderId="6" xfId="0" applyFont="1" applyFill="1" applyBorder="1"/>
    <xf numFmtId="0" fontId="17" fillId="0" borderId="1" xfId="0" applyFont="1" applyBorder="1" applyAlignment="1">
      <alignment wrapText="1"/>
    </xf>
    <xf numFmtId="0" fontId="17" fillId="8" borderId="1" xfId="0" applyFont="1" applyFill="1" applyBorder="1"/>
    <xf numFmtId="0" fontId="17" fillId="3" borderId="1" xfId="0" applyFont="1" applyFill="1" applyBorder="1"/>
    <xf numFmtId="0" fontId="17" fillId="4" borderId="1" xfId="0" applyFont="1" applyFill="1" applyBorder="1"/>
    <xf numFmtId="0" fontId="17" fillId="9" borderId="1" xfId="0" applyFont="1" applyFill="1" applyBorder="1"/>
    <xf numFmtId="0" fontId="17" fillId="0" borderId="0" xfId="0" applyFont="1" applyAlignment="1">
      <alignment wrapText="1"/>
    </xf>
    <xf numFmtId="0" fontId="17" fillId="0" borderId="12" xfId="0" applyFont="1" applyBorder="1" applyAlignment="1">
      <alignment vertical="center" wrapText="1"/>
    </xf>
    <xf numFmtId="0" fontId="17" fillId="0" borderId="3" xfId="0" applyFont="1" applyBorder="1"/>
    <xf numFmtId="0" fontId="17" fillId="0" borderId="4" xfId="0" applyFont="1" applyBorder="1"/>
    <xf numFmtId="0" fontId="17" fillId="0" borderId="2" xfId="0" applyFont="1" applyBorder="1"/>
    <xf numFmtId="0" fontId="13" fillId="5" borderId="1" xfId="0" applyFont="1" applyFill="1" applyBorder="1" applyAlignment="1">
      <alignment horizontal="center" wrapText="1"/>
    </xf>
    <xf numFmtId="0" fontId="13" fillId="5" borderId="7" xfId="0" applyFont="1" applyFill="1" applyBorder="1" applyAlignment="1">
      <alignment horizontal="center" wrapText="1"/>
    </xf>
    <xf numFmtId="0" fontId="13" fillId="5" borderId="42" xfId="0" applyFont="1" applyFill="1" applyBorder="1" applyAlignment="1">
      <alignment horizontal="center" wrapText="1"/>
    </xf>
    <xf numFmtId="0" fontId="13" fillId="5" borderId="55" xfId="0" applyFont="1" applyFill="1" applyBorder="1" applyAlignment="1">
      <alignment horizontal="center" wrapText="1"/>
    </xf>
    <xf numFmtId="0" fontId="13" fillId="5" borderId="44" xfId="0" applyFont="1" applyFill="1" applyBorder="1" applyAlignment="1">
      <alignment horizontal="center" wrapText="1"/>
    </xf>
    <xf numFmtId="0" fontId="17" fillId="0" borderId="1" xfId="0" applyFont="1" applyBorder="1" applyAlignment="1">
      <alignment vertical="center" wrapText="1"/>
    </xf>
    <xf numFmtId="0" fontId="17" fillId="0" borderId="12" xfId="0" applyFont="1" applyBorder="1"/>
    <xf numFmtId="0" fontId="17" fillId="0" borderId="2" xfId="0" applyFont="1" applyBorder="1" applyAlignment="1">
      <alignment wrapText="1"/>
    </xf>
    <xf numFmtId="0" fontId="17" fillId="0" borderId="11" xfId="0" applyFont="1" applyBorder="1"/>
    <xf numFmtId="0" fontId="17" fillId="0" borderId="42" xfId="0" applyFont="1" applyBorder="1"/>
    <xf numFmtId="0" fontId="17" fillId="0" borderId="43" xfId="0" applyFont="1" applyBorder="1" applyAlignment="1">
      <alignment wrapText="1"/>
    </xf>
    <xf numFmtId="0" fontId="17" fillId="0" borderId="12" xfId="0" applyFont="1" applyBorder="1" applyAlignment="1">
      <alignment wrapText="1"/>
    </xf>
    <xf numFmtId="0" fontId="17" fillId="0" borderId="13" xfId="0" applyFont="1" applyBorder="1"/>
    <xf numFmtId="0" fontId="17" fillId="0" borderId="5" xfId="0" applyFont="1" applyBorder="1"/>
    <xf numFmtId="0" fontId="13" fillId="5" borderId="35"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8" xfId="0" applyFont="1" applyFill="1" applyBorder="1" applyAlignment="1">
      <alignment horizontal="center" wrapText="1"/>
    </xf>
    <xf numFmtId="0" fontId="13" fillId="5" borderId="27" xfId="0" applyFont="1" applyFill="1" applyBorder="1" applyAlignment="1">
      <alignment horizontal="center" wrapText="1"/>
    </xf>
    <xf numFmtId="0" fontId="17" fillId="4" borderId="4" xfId="0" applyFont="1" applyFill="1" applyBorder="1"/>
    <xf numFmtId="0" fontId="17" fillId="3" borderId="4" xfId="0" applyFont="1" applyFill="1" applyBorder="1"/>
    <xf numFmtId="0" fontId="4" fillId="6" borderId="0" xfId="0" applyFont="1" applyFill="1" applyAlignment="1">
      <alignment horizontal="left" wrapText="1"/>
    </xf>
    <xf numFmtId="0" fontId="3" fillId="6" borderId="18" xfId="0" applyFont="1" applyFill="1" applyBorder="1" applyAlignment="1">
      <alignment horizontal="left" wrapText="1"/>
    </xf>
    <xf numFmtId="0" fontId="3" fillId="6" borderId="20" xfId="0" applyFont="1" applyFill="1" applyBorder="1" applyAlignment="1">
      <alignment horizontal="left" wrapText="1"/>
    </xf>
    <xf numFmtId="0" fontId="3" fillId="6" borderId="19" xfId="0" applyFont="1" applyFill="1" applyBorder="1" applyAlignment="1">
      <alignment horizontal="left" wrapText="1"/>
    </xf>
    <xf numFmtId="0" fontId="3" fillId="6" borderId="0" xfId="0" applyFont="1" applyFill="1" applyAlignment="1">
      <alignment horizontal="left" wrapText="1"/>
    </xf>
    <xf numFmtId="0" fontId="3" fillId="5" borderId="31" xfId="0" applyFont="1" applyFill="1" applyBorder="1" applyAlignment="1">
      <alignment horizontal="center"/>
    </xf>
    <xf numFmtId="0" fontId="3" fillId="5" borderId="44" xfId="0" applyFont="1" applyFill="1" applyBorder="1" applyAlignment="1">
      <alignment horizontal="center"/>
    </xf>
    <xf numFmtId="0" fontId="3" fillId="5" borderId="47" xfId="0" applyFont="1" applyFill="1" applyBorder="1" applyAlignment="1">
      <alignment horizontal="center"/>
    </xf>
    <xf numFmtId="0" fontId="3" fillId="5" borderId="30" xfId="0" applyFont="1" applyFill="1" applyBorder="1" applyAlignment="1">
      <alignment horizontal="center"/>
    </xf>
    <xf numFmtId="0" fontId="3" fillId="5" borderId="40" xfId="0" applyFont="1" applyFill="1" applyBorder="1" applyAlignment="1">
      <alignment horizontal="center"/>
    </xf>
    <xf numFmtId="0" fontId="3" fillId="5" borderId="50" xfId="0" applyFont="1" applyFill="1" applyBorder="1" applyAlignment="1">
      <alignment horizontal="center"/>
    </xf>
    <xf numFmtId="0" fontId="13" fillId="5" borderId="52" xfId="0" applyFont="1" applyFill="1" applyBorder="1" applyAlignment="1">
      <alignment horizontal="center" wrapText="1"/>
    </xf>
    <xf numFmtId="0" fontId="13" fillId="5" borderId="35" xfId="0" applyFont="1" applyFill="1" applyBorder="1" applyAlignment="1">
      <alignment horizontal="center" wrapText="1"/>
    </xf>
    <xf numFmtId="0" fontId="13" fillId="5" borderId="36" xfId="0" applyFont="1" applyFill="1" applyBorder="1" applyAlignment="1">
      <alignment horizontal="center" wrapText="1"/>
    </xf>
    <xf numFmtId="0" fontId="13" fillId="5" borderId="23" xfId="0" applyFont="1" applyFill="1" applyBorder="1" applyAlignment="1">
      <alignment horizontal="center"/>
    </xf>
    <xf numFmtId="0" fontId="13" fillId="5" borderId="37" xfId="0" applyFont="1" applyFill="1" applyBorder="1" applyAlignment="1">
      <alignment horizontal="center"/>
    </xf>
    <xf numFmtId="0" fontId="13" fillId="5" borderId="39" xfId="0" applyFont="1" applyFill="1" applyBorder="1" applyAlignment="1">
      <alignment horizontal="center"/>
    </xf>
    <xf numFmtId="0" fontId="13" fillId="5" borderId="41" xfId="0" applyFont="1" applyFill="1" applyBorder="1" applyAlignment="1">
      <alignment horizontal="center"/>
    </xf>
    <xf numFmtId="0" fontId="13" fillId="5" borderId="22" xfId="0" applyFont="1" applyFill="1" applyBorder="1" applyAlignment="1">
      <alignment horizontal="center" wrapText="1"/>
    </xf>
    <xf numFmtId="0" fontId="13" fillId="5" borderId="33" xfId="0" applyFont="1" applyFill="1" applyBorder="1" applyAlignment="1">
      <alignment horizontal="center" wrapText="1"/>
    </xf>
    <xf numFmtId="0" fontId="13" fillId="5" borderId="24" xfId="0" applyFont="1" applyFill="1" applyBorder="1" applyAlignment="1">
      <alignment horizontal="center"/>
    </xf>
    <xf numFmtId="0" fontId="3" fillId="5" borderId="34" xfId="0" applyFont="1" applyFill="1" applyBorder="1" applyAlignment="1">
      <alignment horizontal="center"/>
    </xf>
    <xf numFmtId="0" fontId="3" fillId="5" borderId="53" xfId="0" applyFont="1" applyFill="1" applyBorder="1" applyAlignment="1">
      <alignment horizontal="center"/>
    </xf>
    <xf numFmtId="0" fontId="3" fillId="5" borderId="49" xfId="0" applyFont="1" applyFill="1" applyBorder="1" applyAlignment="1">
      <alignment horizontal="center"/>
    </xf>
    <xf numFmtId="0" fontId="13" fillId="5" borderId="4" xfId="0" applyFont="1" applyFill="1" applyBorder="1" applyAlignment="1">
      <alignment horizontal="center" wrapText="1"/>
    </xf>
    <xf numFmtId="0" fontId="13" fillId="5" borderId="42" xfId="0" applyFont="1" applyFill="1" applyBorder="1" applyAlignment="1">
      <alignment horizontal="center" wrapText="1"/>
    </xf>
    <xf numFmtId="0" fontId="13" fillId="5" borderId="43" xfId="0" applyFont="1" applyFill="1" applyBorder="1" applyAlignment="1">
      <alignment horizontal="center"/>
    </xf>
    <xf numFmtId="0" fontId="13" fillId="5" borderId="51" xfId="0" applyFont="1" applyFill="1" applyBorder="1" applyAlignment="1">
      <alignment horizontal="center"/>
    </xf>
    <xf numFmtId="0" fontId="13" fillId="5" borderId="38" xfId="0" applyFont="1" applyFill="1" applyBorder="1" applyAlignment="1">
      <alignment horizontal="center"/>
    </xf>
    <xf numFmtId="0" fontId="13" fillId="5" borderId="32" xfId="0" applyFont="1" applyFill="1" applyBorder="1" applyAlignment="1">
      <alignment horizontal="center"/>
    </xf>
    <xf numFmtId="0" fontId="13" fillId="5" borderId="46" xfId="0" applyFont="1" applyFill="1" applyBorder="1" applyAlignment="1">
      <alignment horizontal="center"/>
    </xf>
    <xf numFmtId="0" fontId="17" fillId="0" borderId="31" xfId="0" applyFont="1" applyBorder="1" applyAlignment="1">
      <alignment vertical="center" wrapText="1"/>
    </xf>
    <xf numFmtId="0" fontId="17" fillId="0" borderId="44" xfId="0" applyFont="1" applyBorder="1" applyAlignment="1">
      <alignment vertical="center" wrapText="1"/>
    </xf>
    <xf numFmtId="0" fontId="17" fillId="0" borderId="31" xfId="0" applyFont="1" applyBorder="1" applyAlignment="1">
      <alignment horizontal="left" vertical="center" wrapText="1"/>
    </xf>
    <xf numFmtId="0" fontId="17" fillId="0" borderId="44" xfId="0" applyFont="1" applyBorder="1" applyAlignment="1">
      <alignment horizontal="left" vertic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13" fillId="5" borderId="2" xfId="0" applyFont="1" applyFill="1" applyBorder="1" applyAlignment="1">
      <alignment horizontal="center" wrapText="1"/>
    </xf>
    <xf numFmtId="0" fontId="13" fillId="5" borderId="59" xfId="0" applyFont="1" applyFill="1" applyBorder="1" applyAlignment="1">
      <alignment horizontal="center" wrapText="1"/>
    </xf>
    <xf numFmtId="0" fontId="13" fillId="5" borderId="14"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60" xfId="0" applyFont="1" applyFill="1" applyBorder="1" applyAlignment="1">
      <alignment horizontal="center" wrapText="1"/>
    </xf>
    <xf numFmtId="0" fontId="13" fillId="5" borderId="61" xfId="0" applyFont="1" applyFill="1" applyBorder="1" applyAlignment="1">
      <alignment horizontal="center" wrapText="1"/>
    </xf>
    <xf numFmtId="0" fontId="15" fillId="0" borderId="0" xfId="0" applyFont="1" applyAlignment="1">
      <alignment horizontal="left"/>
    </xf>
    <xf numFmtId="0" fontId="13" fillId="5" borderId="30" xfId="0" applyFont="1" applyFill="1" applyBorder="1"/>
    <xf numFmtId="0" fontId="13" fillId="5" borderId="40" xfId="0" applyFont="1" applyFill="1" applyBorder="1"/>
    <xf numFmtId="0" fontId="13" fillId="5" borderId="50" xfId="0" applyFont="1" applyFill="1" applyBorder="1"/>
    <xf numFmtId="0" fontId="13" fillId="5" borderId="34" xfId="0" applyFont="1" applyFill="1" applyBorder="1"/>
    <xf numFmtId="0" fontId="13" fillId="5" borderId="53" xfId="0" applyFont="1" applyFill="1" applyBorder="1"/>
    <xf numFmtId="0" fontId="13" fillId="5" borderId="49" xfId="0" applyFont="1" applyFill="1" applyBorder="1"/>
    <xf numFmtId="0" fontId="13" fillId="5" borderId="58" xfId="0" applyFont="1" applyFill="1" applyBorder="1" applyAlignment="1">
      <alignment horizontal="center" wrapText="1"/>
    </xf>
    <xf numFmtId="0" fontId="17" fillId="0" borderId="34" xfId="0" applyFont="1" applyBorder="1" applyAlignment="1">
      <alignment vertical="center" wrapText="1"/>
    </xf>
    <xf numFmtId="0" fontId="17" fillId="0" borderId="53" xfId="0" applyFont="1" applyBorder="1" applyAlignment="1">
      <alignment vertical="center" wrapText="1"/>
    </xf>
    <xf numFmtId="0" fontId="17" fillId="0" borderId="13" xfId="0" applyFont="1" applyBorder="1" applyAlignment="1">
      <alignment vertical="center" wrapText="1"/>
    </xf>
    <xf numFmtId="0" fontId="17" fillId="0" borderId="12" xfId="0" applyFont="1" applyBorder="1" applyAlignment="1">
      <alignment vertical="center" wrapText="1"/>
    </xf>
  </cellXfs>
  <cellStyles count="3">
    <cellStyle name="Normal" xfId="0" builtinId="0" customBuiltin="1"/>
    <cellStyle name="Normal 2" xfId="1" xr:uid="{3BC9F2CF-8901-4C70-95BB-124ECC97EC00}"/>
    <cellStyle name="Normal 2 2" xfId="2" xr:uid="{56E6692E-1E4C-4661-A89E-345772A97718}"/>
  </cellStyles>
  <dxfs count="30">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s>
  <tableStyles count="0" defaultTableStyle="TableStyleMedium2" defaultPivotStyle="PivotStyleLight16"/>
  <colors>
    <mruColors>
      <color rgb="FF68CEF2"/>
      <color rgb="FF152B58"/>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4</xdr:col>
      <xdr:colOff>543315</xdr:colOff>
      <xdr:row>0</xdr:row>
      <xdr:rowOff>212185</xdr:rowOff>
    </xdr:from>
    <xdr:to>
      <xdr:col>5</xdr:col>
      <xdr:colOff>734598</xdr:colOff>
      <xdr:row>2</xdr:row>
      <xdr:rowOff>29826</xdr:rowOff>
    </xdr:to>
    <xdr:pic>
      <xdr:nvPicPr>
        <xdr:cNvPr id="2" name="Picture 1" descr="See the source image">
          <a:extLst>
            <a:ext uri="{FF2B5EF4-FFF2-40B4-BE49-F238E27FC236}">
              <a16:creationId xmlns:a16="http://schemas.microsoft.com/office/drawing/2014/main" id="{54E95755-A2B4-8A3B-9BED-6CE7D023E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490" y="212185"/>
          <a:ext cx="753258" cy="427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1084462</xdr:colOff>
      <xdr:row>0</xdr:row>
      <xdr:rowOff>202829</xdr:rowOff>
    </xdr:from>
    <xdr:to>
      <xdr:col>5</xdr:col>
      <xdr:colOff>2365787</xdr:colOff>
      <xdr:row>1</xdr:row>
      <xdr:rowOff>226225</xdr:rowOff>
    </xdr:to>
    <xdr:pic>
      <xdr:nvPicPr>
        <xdr:cNvPr id="3" name="Picture 2">
          <a:extLst>
            <a:ext uri="{FF2B5EF4-FFF2-40B4-BE49-F238E27FC236}">
              <a16:creationId xmlns:a16="http://schemas.microsoft.com/office/drawing/2014/main" id="{F9207CB6-E029-F53C-2ABE-1CD1240A255F}"/>
            </a:ext>
          </a:extLst>
        </xdr:cNvPr>
        <xdr:cNvPicPr>
          <a:picLocks noChangeAspect="1"/>
        </xdr:cNvPicPr>
      </xdr:nvPicPr>
      <xdr:blipFill>
        <a:blip xmlns:r="http://schemas.openxmlformats.org/officeDocument/2006/relationships" r:embed="rId2"/>
        <a:stretch>
          <a:fillRect/>
        </a:stretch>
      </xdr:blipFill>
      <xdr:spPr>
        <a:xfrm>
          <a:off x="9142612" y="202829"/>
          <a:ext cx="1281325" cy="347246"/>
        </a:xfrm>
        <a:prstGeom prst="rect">
          <a:avLst/>
        </a:prstGeom>
      </xdr:spPr>
    </xdr:pic>
    <xdr:clientData/>
  </xdr:twoCellAnchor>
  <xdr:twoCellAnchor editAs="oneCell">
    <xdr:from>
      <xdr:col>1</xdr:col>
      <xdr:colOff>47625</xdr:colOff>
      <xdr:row>14</xdr:row>
      <xdr:rowOff>107158</xdr:rowOff>
    </xdr:from>
    <xdr:to>
      <xdr:col>9</xdr:col>
      <xdr:colOff>714375</xdr:colOff>
      <xdr:row>21</xdr:row>
      <xdr:rowOff>614520</xdr:rowOff>
    </xdr:to>
    <xdr:pic>
      <xdr:nvPicPr>
        <xdr:cNvPr id="7" name="Picture 6">
          <a:extLst>
            <a:ext uri="{FF2B5EF4-FFF2-40B4-BE49-F238E27FC236}">
              <a16:creationId xmlns:a16="http://schemas.microsoft.com/office/drawing/2014/main" id="{538B49A1-1D45-76CF-FD8A-2A088CA33CDE}"/>
            </a:ext>
          </a:extLst>
        </xdr:cNvPr>
        <xdr:cNvPicPr>
          <a:picLocks noChangeAspect="1"/>
        </xdr:cNvPicPr>
      </xdr:nvPicPr>
      <xdr:blipFill rotWithShape="1">
        <a:blip xmlns:r="http://schemas.openxmlformats.org/officeDocument/2006/relationships" r:embed="rId3"/>
        <a:srcRect b="7819"/>
        <a:stretch/>
      </xdr:blipFill>
      <xdr:spPr>
        <a:xfrm>
          <a:off x="142875" y="9645765"/>
          <a:ext cx="20519571" cy="9515291"/>
        </a:xfrm>
        <a:prstGeom prst="rect">
          <a:avLst/>
        </a:prstGeom>
      </xdr:spPr>
    </xdr:pic>
    <xdr:clientData/>
  </xdr:twoCellAnchor>
  <xdr:twoCellAnchor editAs="oneCell">
    <xdr:from>
      <xdr:col>1</xdr:col>
      <xdr:colOff>265027</xdr:colOff>
      <xdr:row>7</xdr:row>
      <xdr:rowOff>49234</xdr:rowOff>
    </xdr:from>
    <xdr:to>
      <xdr:col>3</xdr:col>
      <xdr:colOff>2423583</xdr:colOff>
      <xdr:row>10</xdr:row>
      <xdr:rowOff>1117411</xdr:rowOff>
    </xdr:to>
    <xdr:pic>
      <xdr:nvPicPr>
        <xdr:cNvPr id="4" name="Picture 3">
          <a:extLst>
            <a:ext uri="{FF2B5EF4-FFF2-40B4-BE49-F238E27FC236}">
              <a16:creationId xmlns:a16="http://schemas.microsoft.com/office/drawing/2014/main" id="{D1B3B639-9618-7A26-513C-FD2EFD727976}"/>
            </a:ext>
            <a:ext uri="{147F2762-F138-4A5C-976F-8EAC2B608ADB}">
              <a16:predDERef xmlns:a16="http://schemas.microsoft.com/office/drawing/2014/main" pred="{F9207CB6-E029-F53C-2ABE-1CD1240A255F}"/>
            </a:ext>
          </a:extLst>
        </xdr:cNvPr>
        <xdr:cNvPicPr>
          <a:picLocks noChangeAspect="1"/>
        </xdr:cNvPicPr>
      </xdr:nvPicPr>
      <xdr:blipFill rotWithShape="1">
        <a:blip xmlns:r="http://schemas.openxmlformats.org/officeDocument/2006/relationships" r:embed="rId4"/>
        <a:srcRect l="5206" t="3888" r="2977" b="3833"/>
        <a:stretch/>
      </xdr:blipFill>
      <xdr:spPr>
        <a:xfrm>
          <a:off x="484102" y="3887809"/>
          <a:ext cx="6120956" cy="4270959"/>
        </a:xfrm>
        <a:prstGeom prst="rect">
          <a:avLst/>
        </a:prstGeom>
      </xdr:spPr>
    </xdr:pic>
    <xdr:clientData/>
  </xdr:twoCellAnchor>
</xdr:wsDr>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D7D-5C12-49FC-A67B-B40E7449D409}">
  <sheetPr>
    <tabColor theme="3" tint="-0.249977111117893"/>
  </sheetPr>
  <dimension ref="A1:X32"/>
  <sheetViews>
    <sheetView zoomScale="90" zoomScaleNormal="90" workbookViewId="0">
      <selection sqref="A1:P46"/>
    </sheetView>
  </sheetViews>
  <sheetFormatPr defaultColWidth="8.625" defaultRowHeight="14.25" x14ac:dyDescent="0.2"/>
  <cols>
    <col min="1" max="1" width="1.25" style="20" customWidth="1"/>
    <col min="2" max="2" width="15.125" style="24" customWidth="1"/>
    <col min="3" max="3" width="36.875" style="24" customWidth="1"/>
    <col min="4" max="4" width="45.125" style="24" customWidth="1"/>
    <col min="5" max="5" width="7.375" style="20" customWidth="1"/>
    <col min="6" max="6" width="126.25" style="20" customWidth="1"/>
    <col min="7" max="7" width="8.25" style="20" customWidth="1"/>
    <col min="8" max="8" width="11.75" style="20" customWidth="1"/>
    <col min="9" max="9" width="9.625" style="20" customWidth="1"/>
    <col min="10" max="11" width="9.75" style="20" customWidth="1"/>
    <col min="12" max="12" width="12.75" style="20" customWidth="1"/>
    <col min="13" max="13" width="31.875" style="20" customWidth="1"/>
    <col min="14" max="14" width="20.125" style="20" bestFit="1" customWidth="1"/>
    <col min="15" max="16384" width="8.625" style="20"/>
  </cols>
  <sheetData>
    <row r="1" spans="1:24" ht="25.5" customHeight="1" x14ac:dyDescent="0.2"/>
    <row r="2" spans="1:24" ht="22.5" customHeight="1" x14ac:dyDescent="0.4">
      <c r="B2" s="27" t="s">
        <v>0</v>
      </c>
      <c r="C2" s="27"/>
      <c r="D2" s="26"/>
    </row>
    <row r="3" spans="1:24" ht="27.75" x14ac:dyDescent="0.4">
      <c r="B3" s="21" t="s">
        <v>1</v>
      </c>
      <c r="C3" s="22" t="s">
        <v>2</v>
      </c>
      <c r="D3" s="26"/>
    </row>
    <row r="4" spans="1:24" ht="27.95" customHeight="1" x14ac:dyDescent="0.25">
      <c r="F4" s="25"/>
      <c r="G4" s="25"/>
      <c r="H4" s="25"/>
      <c r="I4" s="25"/>
      <c r="J4" s="25"/>
      <c r="K4" s="25"/>
      <c r="L4" s="25"/>
    </row>
    <row r="5" spans="1:24" ht="72.75" customHeight="1" x14ac:dyDescent="0.25">
      <c r="B5" s="129" t="s">
        <v>3</v>
      </c>
      <c r="C5" s="129"/>
      <c r="D5" s="129"/>
      <c r="F5" s="129" t="s">
        <v>4</v>
      </c>
      <c r="G5" s="24"/>
      <c r="H5" s="24"/>
      <c r="I5" s="25"/>
      <c r="J5" s="25"/>
      <c r="K5" s="25"/>
      <c r="L5" s="25"/>
      <c r="N5" s="129"/>
      <c r="O5" s="129"/>
      <c r="P5" s="129"/>
      <c r="T5" s="24"/>
      <c r="U5" s="24"/>
      <c r="V5" s="24"/>
      <c r="W5" s="24"/>
      <c r="X5" s="24"/>
    </row>
    <row r="6" spans="1:24" ht="108.75" customHeight="1" x14ac:dyDescent="0.25">
      <c r="B6" s="129" t="s">
        <v>5</v>
      </c>
      <c r="C6" s="129"/>
      <c r="D6" s="129"/>
      <c r="F6" s="129"/>
      <c r="G6" s="24"/>
      <c r="H6" s="24"/>
      <c r="I6" s="25"/>
      <c r="J6" s="25"/>
      <c r="K6" s="25"/>
      <c r="L6" s="25"/>
      <c r="S6" s="23"/>
      <c r="T6" s="24"/>
      <c r="U6" s="24"/>
      <c r="V6" s="24"/>
      <c r="W6" s="24"/>
      <c r="X6" s="24"/>
    </row>
    <row r="7" spans="1:24" ht="37.5" customHeight="1" thickBot="1" x14ac:dyDescent="0.3">
      <c r="B7" s="52"/>
      <c r="C7" s="52"/>
      <c r="D7" s="52"/>
      <c r="F7" s="129"/>
      <c r="G7" s="24"/>
      <c r="H7" s="24"/>
      <c r="I7" s="25"/>
      <c r="J7" s="25"/>
      <c r="K7" s="25"/>
      <c r="L7" s="25"/>
      <c r="S7" s="23"/>
      <c r="T7" s="24"/>
      <c r="U7" s="24"/>
      <c r="V7" s="24"/>
      <c r="W7" s="24"/>
      <c r="X7" s="24"/>
    </row>
    <row r="8" spans="1:24" ht="114" customHeight="1" x14ac:dyDescent="0.25">
      <c r="B8" s="54"/>
      <c r="C8" s="55"/>
      <c r="D8" s="64"/>
      <c r="F8" s="24" t="s">
        <v>6</v>
      </c>
      <c r="G8" s="25"/>
      <c r="H8" s="25"/>
      <c r="I8" s="25"/>
      <c r="J8" s="25"/>
      <c r="K8" s="25"/>
      <c r="L8" s="25"/>
      <c r="S8" s="23"/>
      <c r="T8" s="24"/>
      <c r="U8" s="24"/>
      <c r="V8" s="24"/>
      <c r="W8" s="24"/>
      <c r="X8" s="24"/>
    </row>
    <row r="9" spans="1:24" ht="129.75" x14ac:dyDescent="0.25">
      <c r="B9" s="63"/>
      <c r="D9" s="61"/>
      <c r="F9" s="25" t="s">
        <v>7</v>
      </c>
      <c r="G9" s="24"/>
      <c r="H9" s="24"/>
      <c r="I9" s="24"/>
      <c r="J9" s="24"/>
      <c r="K9" s="24"/>
      <c r="L9" s="24"/>
      <c r="M9" s="24"/>
      <c r="N9" s="24"/>
      <c r="O9" s="24"/>
      <c r="P9" s="24"/>
      <c r="S9" s="23"/>
      <c r="T9" s="24"/>
      <c r="U9" s="24"/>
      <c r="V9" s="24"/>
      <c r="W9" s="24"/>
      <c r="X9" s="24"/>
    </row>
    <row r="10" spans="1:24" ht="8.25" customHeight="1" x14ac:dyDescent="0.2">
      <c r="B10" s="57"/>
      <c r="C10" s="20"/>
      <c r="D10" s="58"/>
      <c r="G10" s="24"/>
      <c r="H10" s="24"/>
      <c r="I10" s="24"/>
      <c r="J10" s="24"/>
      <c r="K10" s="24"/>
      <c r="L10" s="24"/>
      <c r="M10" s="24"/>
      <c r="N10" s="24"/>
      <c r="O10" s="24"/>
      <c r="P10" s="24"/>
    </row>
    <row r="11" spans="1:24" ht="130.5" thickBot="1" x14ac:dyDescent="0.3">
      <c r="B11" s="130" t="s">
        <v>8</v>
      </c>
      <c r="C11" s="131"/>
      <c r="D11" s="132"/>
      <c r="F11" s="24" t="s">
        <v>9</v>
      </c>
      <c r="M11" s="24"/>
    </row>
    <row r="12" spans="1:24" ht="15" customHeight="1" x14ac:dyDescent="0.25">
      <c r="A12" s="52"/>
      <c r="C12" s="52"/>
      <c r="D12" s="52"/>
      <c r="F12" s="133"/>
      <c r="G12" s="133"/>
      <c r="H12" s="133"/>
      <c r="I12" s="133"/>
      <c r="J12" s="133"/>
      <c r="K12" s="133"/>
      <c r="L12" s="133"/>
      <c r="M12" s="24"/>
    </row>
    <row r="13" spans="1:24" ht="15" customHeight="1" thickBot="1" x14ac:dyDescent="0.3">
      <c r="A13" s="52"/>
      <c r="C13" s="52"/>
      <c r="D13" s="52"/>
      <c r="F13" s="53"/>
      <c r="G13" s="53"/>
      <c r="H13" s="53"/>
      <c r="I13" s="53"/>
      <c r="J13" s="53"/>
      <c r="K13" s="53"/>
      <c r="L13" s="53"/>
      <c r="M13" s="24"/>
    </row>
    <row r="14" spans="1:24" ht="15" customHeight="1" x14ac:dyDescent="0.25">
      <c r="A14" s="52"/>
      <c r="B14" s="72" t="s">
        <v>10</v>
      </c>
      <c r="C14" s="55"/>
      <c r="D14" s="55"/>
      <c r="E14" s="56"/>
      <c r="F14" s="65"/>
      <c r="G14" s="65"/>
      <c r="H14" s="65"/>
      <c r="I14" s="65"/>
      <c r="J14" s="66"/>
      <c r="K14" s="53"/>
      <c r="L14" s="53"/>
      <c r="M14" s="24"/>
    </row>
    <row r="15" spans="1:24" ht="409.5" customHeight="1" x14ac:dyDescent="0.25">
      <c r="B15" s="73"/>
      <c r="C15" s="52"/>
      <c r="D15" s="52"/>
      <c r="F15" s="25"/>
      <c r="G15" s="25"/>
      <c r="H15" s="25"/>
      <c r="I15" s="25"/>
      <c r="J15" s="67"/>
      <c r="K15" s="25"/>
      <c r="L15" s="25"/>
      <c r="M15" s="24"/>
    </row>
    <row r="16" spans="1:24" ht="132.6" customHeight="1" x14ac:dyDescent="0.2">
      <c r="B16" s="57"/>
      <c r="C16" s="20"/>
      <c r="D16" s="20"/>
      <c r="J16" s="58"/>
    </row>
    <row r="17" spans="2:13" ht="23.25" customHeight="1" x14ac:dyDescent="0.2">
      <c r="B17" s="57"/>
      <c r="C17" s="20"/>
      <c r="D17" s="20"/>
      <c r="J17" s="58"/>
    </row>
    <row r="18" spans="2:13" ht="21.6" customHeight="1" x14ac:dyDescent="0.25">
      <c r="B18" s="59"/>
      <c r="C18" s="23"/>
      <c r="D18" s="60"/>
      <c r="H18" s="24"/>
      <c r="I18" s="24"/>
      <c r="J18" s="61"/>
      <c r="K18" s="24"/>
      <c r="L18" s="24"/>
      <c r="M18" s="24"/>
    </row>
    <row r="19" spans="2:13" ht="74.25" customHeight="1" x14ac:dyDescent="0.2">
      <c r="B19" s="63"/>
      <c r="G19" s="62"/>
      <c r="H19" s="24"/>
      <c r="I19" s="24"/>
      <c r="J19" s="61"/>
      <c r="K19" s="24"/>
      <c r="L19" s="24"/>
    </row>
    <row r="20" spans="2:13" ht="24.95" customHeight="1" x14ac:dyDescent="0.2">
      <c r="B20" s="57"/>
      <c r="C20" s="71"/>
      <c r="D20" s="71"/>
      <c r="E20" s="71"/>
      <c r="F20" s="71"/>
      <c r="J20" s="58"/>
    </row>
    <row r="21" spans="2:13" ht="24.95" customHeight="1" x14ac:dyDescent="0.2">
      <c r="B21" s="63"/>
      <c r="J21" s="58"/>
    </row>
    <row r="22" spans="2:13" ht="107.25" customHeight="1" thickBot="1" x14ac:dyDescent="0.25">
      <c r="B22" s="68"/>
      <c r="C22" s="69"/>
      <c r="D22" s="69"/>
      <c r="E22" s="69"/>
      <c r="F22" s="69"/>
      <c r="G22" s="69"/>
      <c r="H22" s="69"/>
      <c r="I22" s="69"/>
      <c r="J22" s="70"/>
    </row>
    <row r="23" spans="2:13" ht="27.95" customHeight="1" x14ac:dyDescent="0.2">
      <c r="B23" s="20"/>
      <c r="C23" s="20"/>
      <c r="D23" s="20"/>
    </row>
    <row r="24" spans="2:13" ht="72" customHeight="1" x14ac:dyDescent="0.2">
      <c r="B24" s="20"/>
      <c r="C24" s="20"/>
      <c r="D24" s="20"/>
    </row>
    <row r="25" spans="2:13" x14ac:dyDescent="0.2">
      <c r="C25" s="20"/>
      <c r="D25" s="20"/>
    </row>
    <row r="26" spans="2:13" x14ac:dyDescent="0.2">
      <c r="C26" s="20"/>
      <c r="D26" s="20"/>
    </row>
    <row r="32" spans="2:13" ht="28.5" customHeight="1" x14ac:dyDescent="0.2"/>
  </sheetData>
  <sheetProtection algorithmName="SHA-512" hashValue="ejqOBDAf+ChfkpitEVMSkVFqoAVRoOWUlSp1yL1T0r1lU/15y3KhrSyApxiSNWtWjV7JMv6fuufaFqUe2GSoNg==" saltValue="VWXKCm7wcVc6gJ3kGdjfPA==" spinCount="100000" sheet="1" objects="1" scenarios="1"/>
  <mergeCells count="6">
    <mergeCell ref="N5:P5"/>
    <mergeCell ref="B11:D11"/>
    <mergeCell ref="F5:F7"/>
    <mergeCell ref="F12:L12"/>
    <mergeCell ref="B5:D5"/>
    <mergeCell ref="B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50B7-E340-4113-8723-6CBC2B665C1E}">
  <sheetPr>
    <tabColor rgb="FF92D050"/>
  </sheetPr>
  <dimension ref="A1:CX69"/>
  <sheetViews>
    <sheetView zoomScale="60" zoomScaleNormal="60" workbookViewId="0">
      <pane xSplit="3" ySplit="5" topLeftCell="CQ20" activePane="bottomRight" state="frozen"/>
      <selection pane="topRight" activeCell="D1" sqref="D1"/>
      <selection pane="bottomLeft" activeCell="A6" sqref="A6"/>
      <selection pane="bottomRight" sqref="A1:DK59"/>
    </sheetView>
  </sheetViews>
  <sheetFormatPr defaultColWidth="8.625" defaultRowHeight="14.25" x14ac:dyDescent="0.2"/>
  <cols>
    <col min="1" max="1" width="13.625" style="1" customWidth="1"/>
    <col min="2" max="2" width="33.25" style="1" customWidth="1"/>
    <col min="3" max="3" width="27.875" style="1" customWidth="1"/>
    <col min="4" max="6" width="13.75" customWidth="1"/>
    <col min="7" max="7" width="16.25" customWidth="1"/>
    <col min="8" max="8" width="31.125" customWidth="1"/>
    <col min="9" max="9" width="26.375" customWidth="1"/>
    <col min="10" max="10" width="15.375" customWidth="1"/>
    <col min="11" max="13" width="13.75" customWidth="1"/>
    <col min="14" max="14" width="15.375" customWidth="1"/>
    <col min="15" max="15" width="34.625" customWidth="1"/>
    <col min="16" max="16" width="25.875" customWidth="1"/>
    <col min="17" max="17" width="15.625" customWidth="1"/>
    <col min="18" max="18" width="16" bestFit="1" customWidth="1"/>
    <col min="19" max="21" width="16" customWidth="1"/>
    <col min="22" max="22" width="32.5" customWidth="1"/>
    <col min="23" max="23" width="26.875" customWidth="1"/>
    <col min="24" max="28" width="16" customWidth="1"/>
    <col min="29" max="29" width="30.625" customWidth="1"/>
    <col min="30" max="30" width="29.375" customWidth="1"/>
    <col min="31" max="31" width="17.25" customWidth="1"/>
    <col min="32" max="33" width="13.75" customWidth="1"/>
    <col min="34" max="34" width="15.875" customWidth="1"/>
    <col min="35" max="35" width="15.25" customWidth="1"/>
    <col min="36" max="36" width="52.875" customWidth="1"/>
    <col min="37" max="37" width="28.375" customWidth="1"/>
    <col min="38" max="38" width="15.625" customWidth="1"/>
    <col min="39" max="40" width="13.75" customWidth="1"/>
    <col min="41" max="41" width="14.75" customWidth="1"/>
    <col min="42" max="42" width="15.625" customWidth="1"/>
    <col min="43" max="44" width="27.625" customWidth="1"/>
    <col min="45" max="45" width="15" customWidth="1"/>
    <col min="46" max="47" width="13.75" customWidth="1"/>
    <col min="48" max="49" width="15.875" customWidth="1"/>
    <col min="50" max="50" width="28.375" customWidth="1"/>
    <col min="51" max="51" width="25.125" customWidth="1"/>
    <col min="52" max="52" width="16.25" customWidth="1"/>
    <col min="53" max="54" width="13.75" customWidth="1"/>
    <col min="55" max="55" width="16" customWidth="1"/>
    <col min="56" max="56" width="15.875" customWidth="1"/>
    <col min="57" max="58" width="28.25" customWidth="1"/>
    <col min="59" max="59" width="15.875" customWidth="1"/>
    <col min="60" max="61" width="13.75" customWidth="1"/>
    <col min="62" max="62" width="15.25" customWidth="1"/>
    <col min="63" max="63" width="15.875" customWidth="1"/>
    <col min="64" max="64" width="30.5" customWidth="1"/>
    <col min="65" max="65" width="28.75" customWidth="1"/>
    <col min="66" max="66" width="15.375" customWidth="1"/>
    <col min="67" max="68" width="13.75" customWidth="1"/>
    <col min="69" max="70" width="16.625" customWidth="1"/>
    <col min="71" max="71" width="32.375" customWidth="1"/>
    <col min="72" max="72" width="41.125" customWidth="1"/>
    <col min="73" max="73" width="16.25" customWidth="1"/>
    <col min="74" max="76" width="13.75" customWidth="1"/>
    <col min="77" max="77" width="15.625" customWidth="1"/>
    <col min="78" max="78" width="29.25" customWidth="1"/>
    <col min="79" max="79" width="27.125" customWidth="1"/>
    <col min="80" max="80" width="15.375" customWidth="1"/>
    <col min="81" max="82" width="13.75" customWidth="1"/>
    <col min="83" max="83" width="16.25" customWidth="1"/>
    <col min="84" max="84" width="15.875" customWidth="1"/>
    <col min="85" max="85" width="24.25" customWidth="1"/>
    <col min="86" max="86" width="26" customWidth="1"/>
    <col min="87" max="87" width="16.25" customWidth="1"/>
    <col min="88" max="89" width="13.75" customWidth="1"/>
    <col min="90" max="90" width="15" customWidth="1"/>
    <col min="91" max="91" width="16.25" customWidth="1"/>
    <col min="92" max="92" width="28.875" customWidth="1"/>
    <col min="93" max="93" width="40" customWidth="1"/>
    <col min="94" max="94" width="16" customWidth="1"/>
    <col min="95" max="95" width="13.75" customWidth="1"/>
    <col min="96" max="96" width="14.625" customWidth="1"/>
    <col min="97" max="97" width="15.25" customWidth="1"/>
    <col min="98" max="98" width="15.625" customWidth="1"/>
    <col min="99" max="99" width="28" customWidth="1"/>
    <col min="100" max="100" width="26.625" customWidth="1"/>
    <col min="101" max="101" width="14.75" customWidth="1"/>
    <col min="102" max="16384" width="8.625" style="1"/>
  </cols>
  <sheetData>
    <row r="1" spans="1:101" ht="30.95" customHeight="1" thickBot="1" x14ac:dyDescent="0.45">
      <c r="A1" s="27" t="s">
        <v>0</v>
      </c>
      <c r="C1" s="41"/>
      <c r="K1" s="42"/>
      <c r="L1" s="19"/>
      <c r="M1" s="19"/>
      <c r="N1" s="19"/>
      <c r="O1" s="19"/>
      <c r="P1" s="19"/>
      <c r="Q1" s="19"/>
      <c r="R1" s="19"/>
      <c r="S1" s="19"/>
      <c r="T1" s="19"/>
      <c r="U1" s="19"/>
      <c r="V1" s="19"/>
      <c r="W1" s="19"/>
      <c r="X1" s="19"/>
      <c r="Y1" s="19"/>
      <c r="Z1" s="19"/>
      <c r="AA1" s="19"/>
      <c r="AB1" s="19"/>
      <c r="AC1" s="19"/>
      <c r="AD1" s="19"/>
      <c r="AE1" s="19"/>
      <c r="AJ1" s="19"/>
      <c r="AK1" s="19"/>
    </row>
    <row r="2" spans="1:101" ht="15" customHeight="1" thickBot="1" x14ac:dyDescent="0.3">
      <c r="A2" s="137" t="s">
        <v>11</v>
      </c>
      <c r="B2" s="134" t="s">
        <v>12</v>
      </c>
      <c r="C2" s="150" t="s">
        <v>13</v>
      </c>
      <c r="D2" s="141" t="s">
        <v>14</v>
      </c>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row>
    <row r="3" spans="1:101" ht="15" customHeight="1" x14ac:dyDescent="0.25">
      <c r="A3" s="138"/>
      <c r="B3" s="135"/>
      <c r="C3" s="151"/>
      <c r="D3" s="141" t="s">
        <v>15</v>
      </c>
      <c r="E3" s="141"/>
      <c r="F3" s="141"/>
      <c r="G3" s="141"/>
      <c r="H3" s="141"/>
      <c r="I3" s="141"/>
      <c r="J3" s="148"/>
      <c r="K3" s="153" t="s">
        <v>16</v>
      </c>
      <c r="L3" s="153"/>
      <c r="M3" s="153"/>
      <c r="N3" s="153"/>
      <c r="O3" s="153"/>
      <c r="P3" s="153"/>
      <c r="Q3" s="153"/>
      <c r="R3" s="147" t="s">
        <v>17</v>
      </c>
      <c r="S3" s="141"/>
      <c r="T3" s="141"/>
      <c r="U3" s="141"/>
      <c r="V3" s="141"/>
      <c r="W3" s="141"/>
      <c r="X3" s="148"/>
      <c r="Y3" s="147" t="s">
        <v>18</v>
      </c>
      <c r="Z3" s="141"/>
      <c r="AA3" s="141"/>
      <c r="AB3" s="141"/>
      <c r="AC3" s="141"/>
      <c r="AD3" s="141"/>
      <c r="AE3" s="148"/>
      <c r="AF3" s="147" t="s">
        <v>19</v>
      </c>
      <c r="AG3" s="141"/>
      <c r="AH3" s="141"/>
      <c r="AI3" s="141"/>
      <c r="AJ3" s="141"/>
      <c r="AK3" s="141"/>
      <c r="AL3" s="141"/>
      <c r="AM3" s="140" t="s">
        <v>20</v>
      </c>
      <c r="AN3" s="141"/>
      <c r="AO3" s="141"/>
      <c r="AP3" s="141"/>
      <c r="AQ3" s="141"/>
      <c r="AR3" s="141"/>
      <c r="AS3" s="142"/>
      <c r="AT3" s="140" t="s">
        <v>21</v>
      </c>
      <c r="AU3" s="141"/>
      <c r="AV3" s="141"/>
      <c r="AW3" s="141"/>
      <c r="AX3" s="141"/>
      <c r="AY3" s="141"/>
      <c r="AZ3" s="142"/>
      <c r="BA3" s="140" t="s">
        <v>22</v>
      </c>
      <c r="BB3" s="141"/>
      <c r="BC3" s="141"/>
      <c r="BD3" s="141"/>
      <c r="BE3" s="141"/>
      <c r="BF3" s="141"/>
      <c r="BG3" s="148"/>
      <c r="BH3" s="140" t="s">
        <v>23</v>
      </c>
      <c r="BI3" s="141"/>
      <c r="BJ3" s="141"/>
      <c r="BK3" s="141"/>
      <c r="BL3" s="141"/>
      <c r="BM3" s="141"/>
      <c r="BN3" s="142"/>
      <c r="BO3" s="140" t="s">
        <v>24</v>
      </c>
      <c r="BP3" s="141"/>
      <c r="BQ3" s="141"/>
      <c r="BR3" s="141"/>
      <c r="BS3" s="141"/>
      <c r="BT3" s="141"/>
      <c r="BU3" s="142"/>
      <c r="BV3" s="140" t="s">
        <v>25</v>
      </c>
      <c r="BW3" s="141"/>
      <c r="BX3" s="141"/>
      <c r="BY3" s="141"/>
      <c r="BZ3" s="141"/>
      <c r="CA3" s="141"/>
      <c r="CB3" s="142"/>
      <c r="CC3" s="140" t="s">
        <v>26</v>
      </c>
      <c r="CD3" s="141"/>
      <c r="CE3" s="141"/>
      <c r="CF3" s="141"/>
      <c r="CG3" s="141"/>
      <c r="CH3" s="141"/>
      <c r="CI3" s="142"/>
      <c r="CJ3" s="140" t="s">
        <v>27</v>
      </c>
      <c r="CK3" s="141"/>
      <c r="CL3" s="141"/>
      <c r="CM3" s="141"/>
      <c r="CN3" s="141"/>
      <c r="CO3" s="141"/>
      <c r="CP3" s="142"/>
      <c r="CQ3" s="140" t="s">
        <v>28</v>
      </c>
      <c r="CR3" s="141"/>
      <c r="CS3" s="141"/>
      <c r="CT3" s="141"/>
      <c r="CU3" s="141"/>
      <c r="CV3" s="141"/>
      <c r="CW3" s="142"/>
    </row>
    <row r="4" spans="1:101" ht="15.75" customHeight="1" thickBot="1" x14ac:dyDescent="0.3">
      <c r="A4" s="138"/>
      <c r="B4" s="135"/>
      <c r="C4" s="151"/>
      <c r="D4" s="144" t="s">
        <v>29</v>
      </c>
      <c r="E4" s="144"/>
      <c r="F4" s="144"/>
      <c r="G4" s="144"/>
      <c r="H4" s="144"/>
      <c r="I4" s="144"/>
      <c r="J4" s="146"/>
      <c r="K4" s="154" t="s">
        <v>30</v>
      </c>
      <c r="L4" s="154"/>
      <c r="M4" s="154"/>
      <c r="N4" s="154"/>
      <c r="O4" s="154"/>
      <c r="P4" s="154"/>
      <c r="Q4" s="154"/>
      <c r="R4" s="155" t="s">
        <v>30</v>
      </c>
      <c r="S4" s="156"/>
      <c r="T4" s="156"/>
      <c r="U4" s="156"/>
      <c r="V4" s="156"/>
      <c r="W4" s="156"/>
      <c r="X4" s="157"/>
      <c r="Y4" s="149" t="s">
        <v>30</v>
      </c>
      <c r="Z4" s="144"/>
      <c r="AA4" s="144"/>
      <c r="AB4" s="144"/>
      <c r="AC4" s="144"/>
      <c r="AD4" s="144"/>
      <c r="AE4" s="146"/>
      <c r="AF4" s="155" t="s">
        <v>30</v>
      </c>
      <c r="AG4" s="156"/>
      <c r="AH4" s="156"/>
      <c r="AI4" s="156"/>
      <c r="AJ4" s="156"/>
      <c r="AK4" s="156"/>
      <c r="AL4" s="156"/>
      <c r="AM4" s="158" t="s">
        <v>30</v>
      </c>
      <c r="AN4" s="156"/>
      <c r="AO4" s="156"/>
      <c r="AP4" s="156"/>
      <c r="AQ4" s="156"/>
      <c r="AR4" s="156"/>
      <c r="AS4" s="159"/>
      <c r="AT4" s="143" t="s">
        <v>30</v>
      </c>
      <c r="AU4" s="144"/>
      <c r="AV4" s="144"/>
      <c r="AW4" s="144"/>
      <c r="AX4" s="144"/>
      <c r="AY4" s="144"/>
      <c r="AZ4" s="145"/>
      <c r="BA4" s="143" t="s">
        <v>30</v>
      </c>
      <c r="BB4" s="144"/>
      <c r="BC4" s="144"/>
      <c r="BD4" s="144"/>
      <c r="BE4" s="144"/>
      <c r="BF4" s="144"/>
      <c r="BG4" s="146"/>
      <c r="BH4" s="143" t="s">
        <v>30</v>
      </c>
      <c r="BI4" s="144"/>
      <c r="BJ4" s="144"/>
      <c r="BK4" s="144"/>
      <c r="BL4" s="144"/>
      <c r="BM4" s="144"/>
      <c r="BN4" s="145"/>
      <c r="BO4" s="143" t="s">
        <v>30</v>
      </c>
      <c r="BP4" s="144"/>
      <c r="BQ4" s="144"/>
      <c r="BR4" s="144"/>
      <c r="BS4" s="144"/>
      <c r="BT4" s="144"/>
      <c r="BU4" s="145"/>
      <c r="BV4" s="143" t="s">
        <v>30</v>
      </c>
      <c r="BW4" s="144"/>
      <c r="BX4" s="144"/>
      <c r="BY4" s="144"/>
      <c r="BZ4" s="144"/>
      <c r="CA4" s="144"/>
      <c r="CB4" s="145"/>
      <c r="CC4" s="143" t="s">
        <v>30</v>
      </c>
      <c r="CD4" s="144"/>
      <c r="CE4" s="144"/>
      <c r="CF4" s="144"/>
      <c r="CG4" s="144"/>
      <c r="CH4" s="144"/>
      <c r="CI4" s="145"/>
      <c r="CJ4" s="143" t="s">
        <v>30</v>
      </c>
      <c r="CK4" s="144"/>
      <c r="CL4" s="144"/>
      <c r="CM4" s="144"/>
      <c r="CN4" s="144"/>
      <c r="CO4" s="144"/>
      <c r="CP4" s="145"/>
      <c r="CQ4" s="143" t="s">
        <v>30</v>
      </c>
      <c r="CR4" s="144"/>
      <c r="CS4" s="144"/>
      <c r="CT4" s="144"/>
      <c r="CU4" s="144"/>
      <c r="CV4" s="144"/>
      <c r="CW4" s="145"/>
    </row>
    <row r="5" spans="1:101" ht="75.75" thickBot="1" x14ac:dyDescent="0.3">
      <c r="A5" s="139"/>
      <c r="B5" s="136"/>
      <c r="C5" s="152"/>
      <c r="D5" s="123" t="s">
        <v>31</v>
      </c>
      <c r="E5" s="124" t="s">
        <v>32</v>
      </c>
      <c r="F5" s="124" t="s">
        <v>33</v>
      </c>
      <c r="G5" s="124" t="s">
        <v>34</v>
      </c>
      <c r="H5" s="124" t="s">
        <v>35</v>
      </c>
      <c r="I5" s="125" t="s">
        <v>36</v>
      </c>
      <c r="J5" s="126" t="s">
        <v>37</v>
      </c>
      <c r="K5" s="123" t="s">
        <v>31</v>
      </c>
      <c r="L5" s="124" t="s">
        <v>32</v>
      </c>
      <c r="M5" s="124" t="s">
        <v>33</v>
      </c>
      <c r="N5" s="124" t="s">
        <v>34</v>
      </c>
      <c r="O5" s="124" t="s">
        <v>35</v>
      </c>
      <c r="P5" s="125" t="s">
        <v>36</v>
      </c>
      <c r="Q5" s="126" t="s">
        <v>37</v>
      </c>
      <c r="R5" s="123" t="s">
        <v>31</v>
      </c>
      <c r="S5" s="124" t="s">
        <v>32</v>
      </c>
      <c r="T5" s="124" t="s">
        <v>33</v>
      </c>
      <c r="U5" s="124" t="s">
        <v>34</v>
      </c>
      <c r="V5" s="124" t="s">
        <v>35</v>
      </c>
      <c r="W5" s="125" t="s">
        <v>36</v>
      </c>
      <c r="X5" s="126" t="s">
        <v>37</v>
      </c>
      <c r="Y5" s="123" t="s">
        <v>31</v>
      </c>
      <c r="Z5" s="124" t="s">
        <v>32</v>
      </c>
      <c r="AA5" s="124" t="s">
        <v>33</v>
      </c>
      <c r="AB5" s="124" t="s">
        <v>34</v>
      </c>
      <c r="AC5" s="124" t="s">
        <v>35</v>
      </c>
      <c r="AD5" s="125" t="s">
        <v>36</v>
      </c>
      <c r="AE5" s="126" t="s">
        <v>37</v>
      </c>
      <c r="AF5" s="123" t="s">
        <v>31</v>
      </c>
      <c r="AG5" s="124" t="s">
        <v>32</v>
      </c>
      <c r="AH5" s="124" t="s">
        <v>33</v>
      </c>
      <c r="AI5" s="124" t="s">
        <v>34</v>
      </c>
      <c r="AJ5" s="124" t="s">
        <v>35</v>
      </c>
      <c r="AK5" s="125" t="s">
        <v>36</v>
      </c>
      <c r="AL5" s="126" t="s">
        <v>37</v>
      </c>
      <c r="AM5" s="123" t="s">
        <v>31</v>
      </c>
      <c r="AN5" s="124" t="s">
        <v>32</v>
      </c>
      <c r="AO5" s="124" t="s">
        <v>33</v>
      </c>
      <c r="AP5" s="124" t="s">
        <v>34</v>
      </c>
      <c r="AQ5" s="124" t="s">
        <v>35</v>
      </c>
      <c r="AR5" s="125" t="s">
        <v>36</v>
      </c>
      <c r="AS5" s="126" t="s">
        <v>37</v>
      </c>
      <c r="AT5" s="123" t="s">
        <v>31</v>
      </c>
      <c r="AU5" s="124" t="s">
        <v>32</v>
      </c>
      <c r="AV5" s="124" t="s">
        <v>33</v>
      </c>
      <c r="AW5" s="124" t="s">
        <v>34</v>
      </c>
      <c r="AX5" s="124" t="s">
        <v>35</v>
      </c>
      <c r="AY5" s="125" t="s">
        <v>36</v>
      </c>
      <c r="AZ5" s="126" t="s">
        <v>37</v>
      </c>
      <c r="BA5" s="123" t="s">
        <v>31</v>
      </c>
      <c r="BB5" s="124" t="s">
        <v>32</v>
      </c>
      <c r="BC5" s="124" t="s">
        <v>33</v>
      </c>
      <c r="BD5" s="124" t="s">
        <v>34</v>
      </c>
      <c r="BE5" s="124" t="s">
        <v>35</v>
      </c>
      <c r="BF5" s="125" t="s">
        <v>36</v>
      </c>
      <c r="BG5" s="126" t="s">
        <v>37</v>
      </c>
      <c r="BH5" s="123" t="s">
        <v>31</v>
      </c>
      <c r="BI5" s="124" t="s">
        <v>32</v>
      </c>
      <c r="BJ5" s="124" t="s">
        <v>33</v>
      </c>
      <c r="BK5" s="124" t="s">
        <v>34</v>
      </c>
      <c r="BL5" s="124" t="s">
        <v>35</v>
      </c>
      <c r="BM5" s="125" t="s">
        <v>36</v>
      </c>
      <c r="BN5" s="126" t="s">
        <v>37</v>
      </c>
      <c r="BO5" s="123" t="s">
        <v>31</v>
      </c>
      <c r="BP5" s="124" t="s">
        <v>32</v>
      </c>
      <c r="BQ5" s="124" t="s">
        <v>33</v>
      </c>
      <c r="BR5" s="124" t="s">
        <v>34</v>
      </c>
      <c r="BS5" s="124" t="s">
        <v>35</v>
      </c>
      <c r="BT5" s="125" t="s">
        <v>36</v>
      </c>
      <c r="BU5" s="126" t="s">
        <v>37</v>
      </c>
      <c r="BV5" s="123" t="s">
        <v>31</v>
      </c>
      <c r="BW5" s="124" t="s">
        <v>32</v>
      </c>
      <c r="BX5" s="124" t="s">
        <v>33</v>
      </c>
      <c r="BY5" s="124" t="s">
        <v>34</v>
      </c>
      <c r="BZ5" s="124" t="s">
        <v>35</v>
      </c>
      <c r="CA5" s="125" t="s">
        <v>36</v>
      </c>
      <c r="CB5" s="126" t="s">
        <v>37</v>
      </c>
      <c r="CC5" s="123" t="s">
        <v>31</v>
      </c>
      <c r="CD5" s="124" t="s">
        <v>32</v>
      </c>
      <c r="CE5" s="124" t="s">
        <v>33</v>
      </c>
      <c r="CF5" s="124" t="s">
        <v>34</v>
      </c>
      <c r="CG5" s="124" t="s">
        <v>35</v>
      </c>
      <c r="CH5" s="125" t="s">
        <v>36</v>
      </c>
      <c r="CI5" s="126" t="s">
        <v>37</v>
      </c>
      <c r="CJ5" s="123" t="s">
        <v>31</v>
      </c>
      <c r="CK5" s="124" t="s">
        <v>32</v>
      </c>
      <c r="CL5" s="124" t="s">
        <v>33</v>
      </c>
      <c r="CM5" s="124" t="s">
        <v>34</v>
      </c>
      <c r="CN5" s="124" t="s">
        <v>35</v>
      </c>
      <c r="CO5" s="125" t="s">
        <v>36</v>
      </c>
      <c r="CP5" s="126" t="s">
        <v>37</v>
      </c>
      <c r="CQ5" s="123" t="s">
        <v>31</v>
      </c>
      <c r="CR5" s="124" t="s">
        <v>32</v>
      </c>
      <c r="CS5" s="124" t="s">
        <v>33</v>
      </c>
      <c r="CT5" s="124" t="s">
        <v>34</v>
      </c>
      <c r="CU5" s="124" t="s">
        <v>35</v>
      </c>
      <c r="CV5" s="125" t="s">
        <v>36</v>
      </c>
      <c r="CW5" s="126" t="s">
        <v>37</v>
      </c>
    </row>
    <row r="6" spans="1:101" ht="93" customHeight="1" x14ac:dyDescent="0.2">
      <c r="A6" s="94" t="s">
        <v>38</v>
      </c>
      <c r="B6" s="113" t="s">
        <v>39</v>
      </c>
      <c r="C6" s="107"/>
      <c r="D6" s="94">
        <v>3</v>
      </c>
      <c r="E6" s="95">
        <v>1</v>
      </c>
      <c r="F6" s="114">
        <v>1</v>
      </c>
      <c r="G6" s="95">
        <f t="shared" ref="G6:G16" si="0">D6*(MAX(E6:F6))</f>
        <v>3</v>
      </c>
      <c r="H6" s="115" t="s">
        <v>40</v>
      </c>
      <c r="I6" s="160" t="s">
        <v>41</v>
      </c>
      <c r="J6" s="96" t="s">
        <v>42</v>
      </c>
      <c r="K6" s="94">
        <v>3</v>
      </c>
      <c r="L6" s="95">
        <v>2</v>
      </c>
      <c r="M6" s="114">
        <v>3</v>
      </c>
      <c r="N6" s="95">
        <f t="shared" ref="N6:N16" si="1">K6*(MAX(L6:M6))</f>
        <v>9</v>
      </c>
      <c r="O6" s="115" t="s">
        <v>43</v>
      </c>
      <c r="P6" s="162" t="s">
        <v>44</v>
      </c>
      <c r="Q6" s="96" t="s">
        <v>42</v>
      </c>
      <c r="R6" s="94">
        <v>3</v>
      </c>
      <c r="S6" s="95">
        <v>2</v>
      </c>
      <c r="T6" s="114">
        <v>3</v>
      </c>
      <c r="U6" s="95">
        <f t="shared" ref="U6:U16" si="2">R6*(MAX(S6:T6))</f>
        <v>9</v>
      </c>
      <c r="V6" s="115" t="s">
        <v>40</v>
      </c>
      <c r="W6" s="160" t="s">
        <v>45</v>
      </c>
      <c r="X6" s="96" t="s">
        <v>42</v>
      </c>
      <c r="Y6" s="94">
        <v>3</v>
      </c>
      <c r="Z6" s="95">
        <v>2</v>
      </c>
      <c r="AA6" s="95">
        <v>2</v>
      </c>
      <c r="AB6" s="95">
        <f t="shared" ref="AB6:AB16" si="3">Y6*(MAX(Z6:AA6))</f>
        <v>6</v>
      </c>
      <c r="AC6" s="98" t="s">
        <v>46</v>
      </c>
      <c r="AD6" s="160" t="s">
        <v>47</v>
      </c>
      <c r="AE6" s="96" t="s">
        <v>42</v>
      </c>
      <c r="AF6" s="94">
        <v>1</v>
      </c>
      <c r="AG6" s="95">
        <v>2</v>
      </c>
      <c r="AH6" s="114">
        <v>3</v>
      </c>
      <c r="AI6" s="95">
        <f t="shared" ref="AI6:AI16" si="4">AF6*(MAX(AG6:AH6))</f>
        <v>3</v>
      </c>
      <c r="AJ6" s="115" t="s">
        <v>48</v>
      </c>
      <c r="AK6" s="160" t="s">
        <v>49</v>
      </c>
      <c r="AL6" s="96" t="s">
        <v>50</v>
      </c>
      <c r="AM6" s="94">
        <v>1</v>
      </c>
      <c r="AN6" s="95">
        <v>2</v>
      </c>
      <c r="AO6" s="114">
        <v>2</v>
      </c>
      <c r="AP6" s="95">
        <f t="shared" ref="AP6:AP16" si="5">AM6*(MAX(AN6:AO6))</f>
        <v>2</v>
      </c>
      <c r="AQ6" s="115" t="s">
        <v>51</v>
      </c>
      <c r="AR6" s="160" t="s">
        <v>52</v>
      </c>
      <c r="AS6" s="96" t="s">
        <v>50</v>
      </c>
      <c r="AT6" s="94">
        <v>2</v>
      </c>
      <c r="AU6" s="95">
        <v>1</v>
      </c>
      <c r="AV6" s="114">
        <v>1</v>
      </c>
      <c r="AW6" s="95">
        <f t="shared" ref="AW6:AW16" si="6">AT6*(MAX(AU6:AV6))</f>
        <v>2</v>
      </c>
      <c r="AX6" s="115" t="s">
        <v>53</v>
      </c>
      <c r="AY6" s="160" t="s">
        <v>54</v>
      </c>
      <c r="AZ6" s="96" t="s">
        <v>55</v>
      </c>
      <c r="BA6" s="94">
        <v>1</v>
      </c>
      <c r="BB6" s="114">
        <v>1</v>
      </c>
      <c r="BC6" s="114">
        <v>2</v>
      </c>
      <c r="BD6" s="95">
        <f t="shared" ref="BD6:BD16" si="7">BA6*(MAX(BB6:BC6))</f>
        <v>2</v>
      </c>
      <c r="BE6" s="115" t="s">
        <v>56</v>
      </c>
      <c r="BF6" s="160" t="s">
        <v>57</v>
      </c>
      <c r="BG6" s="96" t="s">
        <v>55</v>
      </c>
      <c r="BH6" s="94">
        <v>1</v>
      </c>
      <c r="BI6" s="114">
        <v>2</v>
      </c>
      <c r="BJ6" s="114">
        <v>2</v>
      </c>
      <c r="BK6" s="95">
        <f t="shared" ref="BK6:BK16" si="8">BH6*(MAX(BI6:BJ6))</f>
        <v>2</v>
      </c>
      <c r="BL6" s="115" t="s">
        <v>58</v>
      </c>
      <c r="BM6" s="160" t="s">
        <v>59</v>
      </c>
      <c r="BN6" s="96" t="s">
        <v>42</v>
      </c>
      <c r="BO6" s="94">
        <v>1</v>
      </c>
      <c r="BP6" s="95">
        <v>2</v>
      </c>
      <c r="BQ6" s="95">
        <v>2</v>
      </c>
      <c r="BR6" s="95">
        <f t="shared" ref="BR6:BR16" si="9">BO6*(MAX(BP6:BQ6))</f>
        <v>2</v>
      </c>
      <c r="BS6" s="95" t="s">
        <v>60</v>
      </c>
      <c r="BT6" s="160" t="s">
        <v>61</v>
      </c>
      <c r="BU6" s="96" t="s">
        <v>42</v>
      </c>
      <c r="BV6" s="94">
        <v>1</v>
      </c>
      <c r="BW6" s="114">
        <v>2</v>
      </c>
      <c r="BX6" s="114">
        <v>2</v>
      </c>
      <c r="BY6" s="95">
        <f t="shared" ref="BY6:BY16" si="10">BV6*(MAX(BW6:BX6))</f>
        <v>2</v>
      </c>
      <c r="BZ6" s="115" t="s">
        <v>62</v>
      </c>
      <c r="CA6" s="160" t="s">
        <v>61</v>
      </c>
      <c r="CB6" s="96" t="s">
        <v>42</v>
      </c>
      <c r="CC6" s="94">
        <v>2</v>
      </c>
      <c r="CD6" s="95">
        <v>1</v>
      </c>
      <c r="CE6" s="114">
        <v>1</v>
      </c>
      <c r="CF6" s="95">
        <f t="shared" ref="CF6:CF16" si="11">CC6*(MAX(CD6:CE6))</f>
        <v>2</v>
      </c>
      <c r="CG6" s="115" t="s">
        <v>63</v>
      </c>
      <c r="CH6" s="160" t="s">
        <v>64</v>
      </c>
      <c r="CI6" s="96" t="s">
        <v>42</v>
      </c>
      <c r="CJ6" s="94">
        <v>2</v>
      </c>
      <c r="CK6" s="95">
        <v>1</v>
      </c>
      <c r="CL6" s="95">
        <v>2</v>
      </c>
      <c r="CM6" s="95">
        <f t="shared" ref="CM6:CM16" si="12">CJ6*(MAX(CK6:CL6))</f>
        <v>4</v>
      </c>
      <c r="CN6" s="115" t="s">
        <v>65</v>
      </c>
      <c r="CO6" s="160" t="s">
        <v>66</v>
      </c>
      <c r="CP6" s="96" t="s">
        <v>42</v>
      </c>
      <c r="CQ6" s="94">
        <v>1</v>
      </c>
      <c r="CR6" s="95">
        <v>2</v>
      </c>
      <c r="CS6" s="114">
        <v>2</v>
      </c>
      <c r="CT6" s="95">
        <f t="shared" ref="CT6:CT16" si="13">CQ6*(MAX(CR6:CS6))</f>
        <v>2</v>
      </c>
      <c r="CU6" s="107" t="s">
        <v>67</v>
      </c>
      <c r="CV6" s="160" t="s">
        <v>68</v>
      </c>
      <c r="CW6" s="96" t="s">
        <v>55</v>
      </c>
    </row>
    <row r="7" spans="1:101" ht="93" customHeight="1" x14ac:dyDescent="0.2">
      <c r="A7" s="116" t="s">
        <v>38</v>
      </c>
      <c r="B7" s="113" t="s">
        <v>69</v>
      </c>
      <c r="C7" s="107"/>
      <c r="D7" s="94">
        <v>3</v>
      </c>
      <c r="E7" s="114">
        <v>1</v>
      </c>
      <c r="F7" s="114">
        <v>1</v>
      </c>
      <c r="G7" s="95">
        <f t="shared" si="0"/>
        <v>3</v>
      </c>
      <c r="H7" s="115" t="s">
        <v>70</v>
      </c>
      <c r="I7" s="161"/>
      <c r="J7" s="96" t="s">
        <v>42</v>
      </c>
      <c r="K7" s="94">
        <v>3</v>
      </c>
      <c r="L7" s="114">
        <v>2</v>
      </c>
      <c r="M7" s="114">
        <v>3</v>
      </c>
      <c r="N7" s="95">
        <f t="shared" si="1"/>
        <v>9</v>
      </c>
      <c r="O7" s="115" t="s">
        <v>70</v>
      </c>
      <c r="P7" s="163"/>
      <c r="Q7" s="96" t="s">
        <v>42</v>
      </c>
      <c r="R7" s="94">
        <v>3</v>
      </c>
      <c r="S7" s="114">
        <v>2</v>
      </c>
      <c r="T7" s="114">
        <v>3</v>
      </c>
      <c r="U7" s="95">
        <f t="shared" si="2"/>
        <v>9</v>
      </c>
      <c r="V7" s="115" t="s">
        <v>70</v>
      </c>
      <c r="W7" s="161"/>
      <c r="X7" s="96" t="s">
        <v>42</v>
      </c>
      <c r="Y7" s="94">
        <v>3</v>
      </c>
      <c r="Z7" s="95">
        <v>2</v>
      </c>
      <c r="AA7" s="95">
        <v>2</v>
      </c>
      <c r="AB7" s="95">
        <f t="shared" si="3"/>
        <v>6</v>
      </c>
      <c r="AC7" s="98" t="s">
        <v>70</v>
      </c>
      <c r="AD7" s="161"/>
      <c r="AE7" s="96" t="s">
        <v>42</v>
      </c>
      <c r="AF7" s="94">
        <v>1</v>
      </c>
      <c r="AG7" s="114">
        <v>2</v>
      </c>
      <c r="AH7" s="114">
        <v>3</v>
      </c>
      <c r="AI7" s="95">
        <f t="shared" si="4"/>
        <v>3</v>
      </c>
      <c r="AJ7" s="115" t="s">
        <v>71</v>
      </c>
      <c r="AK7" s="161"/>
      <c r="AL7" s="96" t="s">
        <v>50</v>
      </c>
      <c r="AM7" s="94">
        <v>1</v>
      </c>
      <c r="AN7" s="114">
        <v>2</v>
      </c>
      <c r="AO7" s="114">
        <v>2</v>
      </c>
      <c r="AP7" s="95">
        <f t="shared" si="5"/>
        <v>2</v>
      </c>
      <c r="AQ7" s="115" t="s">
        <v>72</v>
      </c>
      <c r="AR7" s="161"/>
      <c r="AS7" s="96" t="s">
        <v>50</v>
      </c>
      <c r="AT7" s="94">
        <v>2</v>
      </c>
      <c r="AU7" s="114">
        <v>1</v>
      </c>
      <c r="AV7" s="114">
        <v>1</v>
      </c>
      <c r="AW7" s="95">
        <f t="shared" si="6"/>
        <v>2</v>
      </c>
      <c r="AX7" s="115" t="s">
        <v>73</v>
      </c>
      <c r="AY7" s="161"/>
      <c r="AZ7" s="96" t="s">
        <v>55</v>
      </c>
      <c r="BA7" s="94">
        <v>2</v>
      </c>
      <c r="BB7" s="114">
        <v>1</v>
      </c>
      <c r="BC7" s="114">
        <v>2</v>
      </c>
      <c r="BD7" s="95">
        <f t="shared" si="7"/>
        <v>4</v>
      </c>
      <c r="BE7" s="115" t="s">
        <v>74</v>
      </c>
      <c r="BF7" s="161"/>
      <c r="BG7" s="96" t="s">
        <v>55</v>
      </c>
      <c r="BH7" s="94">
        <v>1</v>
      </c>
      <c r="BI7" s="114">
        <v>2</v>
      </c>
      <c r="BJ7" s="114">
        <v>2</v>
      </c>
      <c r="BK7" s="95">
        <f t="shared" si="8"/>
        <v>2</v>
      </c>
      <c r="BL7" s="107" t="s">
        <v>75</v>
      </c>
      <c r="BM7" s="161"/>
      <c r="BN7" s="96" t="s">
        <v>42</v>
      </c>
      <c r="BO7" s="94">
        <v>1</v>
      </c>
      <c r="BP7" s="95">
        <v>2</v>
      </c>
      <c r="BQ7" s="95">
        <v>2</v>
      </c>
      <c r="BR7" s="95">
        <f t="shared" si="9"/>
        <v>2</v>
      </c>
      <c r="BS7" s="95" t="s">
        <v>60</v>
      </c>
      <c r="BT7" s="161"/>
      <c r="BU7" s="96" t="s">
        <v>42</v>
      </c>
      <c r="BV7" s="94">
        <v>1</v>
      </c>
      <c r="BW7" s="114">
        <v>2</v>
      </c>
      <c r="BX7" s="114">
        <v>2</v>
      </c>
      <c r="BY7" s="95">
        <f t="shared" si="10"/>
        <v>2</v>
      </c>
      <c r="BZ7" s="115" t="s">
        <v>76</v>
      </c>
      <c r="CA7" s="161"/>
      <c r="CB7" s="96" t="s">
        <v>42</v>
      </c>
      <c r="CC7" s="94">
        <v>2</v>
      </c>
      <c r="CD7" s="114">
        <v>1</v>
      </c>
      <c r="CE7" s="114">
        <v>1</v>
      </c>
      <c r="CF7" s="95">
        <f t="shared" si="11"/>
        <v>2</v>
      </c>
      <c r="CG7" s="115" t="s">
        <v>77</v>
      </c>
      <c r="CH7" s="161"/>
      <c r="CI7" s="96" t="s">
        <v>42</v>
      </c>
      <c r="CJ7" s="94">
        <v>2</v>
      </c>
      <c r="CK7" s="95">
        <v>1</v>
      </c>
      <c r="CL7" s="95">
        <v>2</v>
      </c>
      <c r="CM7" s="95">
        <f t="shared" si="12"/>
        <v>4</v>
      </c>
      <c r="CN7" s="115" t="s">
        <v>77</v>
      </c>
      <c r="CO7" s="161"/>
      <c r="CP7" s="96" t="s">
        <v>42</v>
      </c>
      <c r="CQ7" s="94">
        <v>1</v>
      </c>
      <c r="CR7" s="95">
        <v>2</v>
      </c>
      <c r="CS7" s="114">
        <v>2</v>
      </c>
      <c r="CT7" s="95">
        <f t="shared" si="13"/>
        <v>2</v>
      </c>
      <c r="CU7" s="107" t="s">
        <v>67</v>
      </c>
      <c r="CV7" s="161"/>
      <c r="CW7" s="96" t="s">
        <v>55</v>
      </c>
    </row>
    <row r="8" spans="1:101" ht="145.5" customHeight="1" x14ac:dyDescent="0.2">
      <c r="A8" s="116" t="s">
        <v>38</v>
      </c>
      <c r="B8" s="113" t="s">
        <v>78</v>
      </c>
      <c r="C8" s="107"/>
      <c r="D8" s="94">
        <v>1</v>
      </c>
      <c r="E8" s="114">
        <v>1</v>
      </c>
      <c r="F8" s="114">
        <v>1</v>
      </c>
      <c r="G8" s="95">
        <f t="shared" si="0"/>
        <v>1</v>
      </c>
      <c r="H8" s="115" t="s">
        <v>79</v>
      </c>
      <c r="I8" s="161"/>
      <c r="J8" s="96" t="s">
        <v>42</v>
      </c>
      <c r="K8" s="94">
        <v>1</v>
      </c>
      <c r="L8" s="114">
        <v>2</v>
      </c>
      <c r="M8" s="114">
        <v>3</v>
      </c>
      <c r="N8" s="95">
        <f t="shared" si="1"/>
        <v>3</v>
      </c>
      <c r="O8" s="115" t="s">
        <v>79</v>
      </c>
      <c r="P8" s="163"/>
      <c r="Q8" s="96" t="s">
        <v>42</v>
      </c>
      <c r="R8" s="94">
        <v>1</v>
      </c>
      <c r="S8" s="114">
        <v>2</v>
      </c>
      <c r="T8" s="114">
        <v>3</v>
      </c>
      <c r="U8" s="95">
        <f t="shared" si="2"/>
        <v>3</v>
      </c>
      <c r="V8" s="115" t="s">
        <v>79</v>
      </c>
      <c r="W8" s="161"/>
      <c r="X8" s="96" t="s">
        <v>42</v>
      </c>
      <c r="Y8" s="94">
        <v>1</v>
      </c>
      <c r="Z8" s="95">
        <v>2</v>
      </c>
      <c r="AA8" s="95">
        <v>2</v>
      </c>
      <c r="AB8" s="95">
        <f t="shared" si="3"/>
        <v>2</v>
      </c>
      <c r="AC8" s="98" t="s">
        <v>79</v>
      </c>
      <c r="AD8" s="161"/>
      <c r="AE8" s="96" t="s">
        <v>42</v>
      </c>
      <c r="AF8" s="94">
        <v>2</v>
      </c>
      <c r="AG8" s="114">
        <v>2</v>
      </c>
      <c r="AH8" s="114">
        <v>3</v>
      </c>
      <c r="AI8" s="95">
        <f t="shared" si="4"/>
        <v>6</v>
      </c>
      <c r="AJ8" s="115" t="s">
        <v>80</v>
      </c>
      <c r="AK8" s="161"/>
      <c r="AL8" s="96" t="s">
        <v>50</v>
      </c>
      <c r="AM8" s="94">
        <v>3</v>
      </c>
      <c r="AN8" s="114">
        <v>2</v>
      </c>
      <c r="AO8" s="114">
        <v>2</v>
      </c>
      <c r="AP8" s="95">
        <f t="shared" si="5"/>
        <v>6</v>
      </c>
      <c r="AQ8" s="115" t="s">
        <v>81</v>
      </c>
      <c r="AR8" s="161"/>
      <c r="AS8" s="96" t="s">
        <v>50</v>
      </c>
      <c r="AT8" s="94">
        <v>3</v>
      </c>
      <c r="AU8" s="114">
        <v>1</v>
      </c>
      <c r="AV8" s="114">
        <v>1</v>
      </c>
      <c r="AW8" s="95">
        <f t="shared" si="6"/>
        <v>3</v>
      </c>
      <c r="AX8" s="115" t="s">
        <v>82</v>
      </c>
      <c r="AY8" s="161"/>
      <c r="AZ8" s="96" t="s">
        <v>55</v>
      </c>
      <c r="BA8" s="94">
        <v>1</v>
      </c>
      <c r="BB8" s="114">
        <v>1</v>
      </c>
      <c r="BC8" s="114">
        <v>2</v>
      </c>
      <c r="BD8" s="95">
        <f t="shared" si="7"/>
        <v>2</v>
      </c>
      <c r="BE8" s="115" t="s">
        <v>83</v>
      </c>
      <c r="BF8" s="161"/>
      <c r="BG8" s="96" t="s">
        <v>55</v>
      </c>
      <c r="BH8" s="94">
        <v>1</v>
      </c>
      <c r="BI8" s="114">
        <v>2</v>
      </c>
      <c r="BJ8" s="114">
        <v>2</v>
      </c>
      <c r="BK8" s="95">
        <f t="shared" si="8"/>
        <v>2</v>
      </c>
      <c r="BL8" s="115" t="s">
        <v>84</v>
      </c>
      <c r="BM8" s="161"/>
      <c r="BN8" s="96" t="s">
        <v>42</v>
      </c>
      <c r="BO8" s="94">
        <v>1</v>
      </c>
      <c r="BP8" s="95">
        <v>2</v>
      </c>
      <c r="BQ8" s="95">
        <v>2</v>
      </c>
      <c r="BR8" s="95">
        <f t="shared" si="9"/>
        <v>2</v>
      </c>
      <c r="BS8" s="95" t="s">
        <v>60</v>
      </c>
      <c r="BT8" s="161"/>
      <c r="BU8" s="96" t="s">
        <v>42</v>
      </c>
      <c r="BV8" s="94">
        <v>1</v>
      </c>
      <c r="BW8" s="114">
        <v>2</v>
      </c>
      <c r="BX8" s="114">
        <v>2</v>
      </c>
      <c r="BY8" s="95">
        <f t="shared" si="10"/>
        <v>2</v>
      </c>
      <c r="BZ8" s="115" t="s">
        <v>67</v>
      </c>
      <c r="CA8" s="161"/>
      <c r="CB8" s="96" t="s">
        <v>42</v>
      </c>
      <c r="CC8" s="94">
        <v>2</v>
      </c>
      <c r="CD8" s="114">
        <v>1</v>
      </c>
      <c r="CE8" s="114">
        <v>1</v>
      </c>
      <c r="CF8" s="95">
        <f t="shared" si="11"/>
        <v>2</v>
      </c>
      <c r="CG8" s="115" t="s">
        <v>85</v>
      </c>
      <c r="CH8" s="161"/>
      <c r="CI8" s="96" t="s">
        <v>42</v>
      </c>
      <c r="CJ8" s="94">
        <v>2</v>
      </c>
      <c r="CK8" s="95">
        <v>1</v>
      </c>
      <c r="CL8" s="95">
        <v>2</v>
      </c>
      <c r="CM8" s="95">
        <f t="shared" si="12"/>
        <v>4</v>
      </c>
      <c r="CN8" s="115" t="s">
        <v>86</v>
      </c>
      <c r="CO8" s="161"/>
      <c r="CP8" s="96" t="s">
        <v>42</v>
      </c>
      <c r="CQ8" s="94">
        <v>1</v>
      </c>
      <c r="CR8" s="95">
        <v>2</v>
      </c>
      <c r="CS8" s="114">
        <v>2</v>
      </c>
      <c r="CT8" s="95">
        <f t="shared" si="13"/>
        <v>2</v>
      </c>
      <c r="CU8" s="107" t="s">
        <v>67</v>
      </c>
      <c r="CV8" s="161"/>
      <c r="CW8" s="96" t="s">
        <v>55</v>
      </c>
    </row>
    <row r="9" spans="1:101" ht="149.25" customHeight="1" x14ac:dyDescent="0.2">
      <c r="A9" s="116" t="s">
        <v>38</v>
      </c>
      <c r="B9" s="113" t="s">
        <v>87</v>
      </c>
      <c r="C9" s="107"/>
      <c r="D9" s="94">
        <v>3</v>
      </c>
      <c r="E9" s="114">
        <v>1</v>
      </c>
      <c r="F9" s="114">
        <v>1</v>
      </c>
      <c r="G9" s="95">
        <f t="shared" si="0"/>
        <v>3</v>
      </c>
      <c r="H9" s="115" t="s">
        <v>88</v>
      </c>
      <c r="I9" s="161"/>
      <c r="J9" s="96" t="s">
        <v>42</v>
      </c>
      <c r="K9" s="94">
        <v>3</v>
      </c>
      <c r="L9" s="114">
        <v>2</v>
      </c>
      <c r="M9" s="114">
        <v>3</v>
      </c>
      <c r="N9" s="95">
        <f t="shared" si="1"/>
        <v>9</v>
      </c>
      <c r="O9" s="115" t="s">
        <v>88</v>
      </c>
      <c r="P9" s="163"/>
      <c r="Q9" s="96" t="s">
        <v>42</v>
      </c>
      <c r="R9" s="94">
        <v>3</v>
      </c>
      <c r="S9" s="114">
        <v>2</v>
      </c>
      <c r="T9" s="114">
        <v>3</v>
      </c>
      <c r="U9" s="95">
        <f t="shared" si="2"/>
        <v>9</v>
      </c>
      <c r="V9" s="115" t="s">
        <v>88</v>
      </c>
      <c r="W9" s="161"/>
      <c r="X9" s="96" t="s">
        <v>42</v>
      </c>
      <c r="Y9" s="94">
        <v>3</v>
      </c>
      <c r="Z9" s="95">
        <v>2</v>
      </c>
      <c r="AA9" s="95">
        <v>2</v>
      </c>
      <c r="AB9" s="95">
        <f t="shared" si="3"/>
        <v>6</v>
      </c>
      <c r="AC9" s="98" t="s">
        <v>88</v>
      </c>
      <c r="AD9" s="161"/>
      <c r="AE9" s="96" t="s">
        <v>42</v>
      </c>
      <c r="AF9" s="94">
        <v>3</v>
      </c>
      <c r="AG9" s="114">
        <v>2</v>
      </c>
      <c r="AH9" s="114">
        <v>3</v>
      </c>
      <c r="AI9" s="95">
        <f t="shared" si="4"/>
        <v>9</v>
      </c>
      <c r="AJ9" s="115" t="s">
        <v>89</v>
      </c>
      <c r="AK9" s="161"/>
      <c r="AL9" s="96" t="s">
        <v>50</v>
      </c>
      <c r="AM9" s="94">
        <v>3</v>
      </c>
      <c r="AN9" s="114">
        <v>2</v>
      </c>
      <c r="AO9" s="114">
        <v>2</v>
      </c>
      <c r="AP9" s="95">
        <f t="shared" si="5"/>
        <v>6</v>
      </c>
      <c r="AQ9" s="115" t="s">
        <v>81</v>
      </c>
      <c r="AR9" s="161"/>
      <c r="AS9" s="96" t="s">
        <v>50</v>
      </c>
      <c r="AT9" s="94">
        <v>3</v>
      </c>
      <c r="AU9" s="114">
        <v>1</v>
      </c>
      <c r="AV9" s="114">
        <v>1</v>
      </c>
      <c r="AW9" s="95">
        <f t="shared" si="6"/>
        <v>3</v>
      </c>
      <c r="AX9" s="115" t="s">
        <v>82</v>
      </c>
      <c r="AY9" s="161"/>
      <c r="AZ9" s="96" t="s">
        <v>55</v>
      </c>
      <c r="BA9" s="94">
        <v>1</v>
      </c>
      <c r="BB9" s="114">
        <v>1</v>
      </c>
      <c r="BC9" s="114">
        <v>2</v>
      </c>
      <c r="BD9" s="95">
        <f t="shared" si="7"/>
        <v>2</v>
      </c>
      <c r="BE9" s="115" t="s">
        <v>90</v>
      </c>
      <c r="BF9" s="161"/>
      <c r="BG9" s="96" t="s">
        <v>55</v>
      </c>
      <c r="BH9" s="94">
        <v>1</v>
      </c>
      <c r="BI9" s="114">
        <v>2</v>
      </c>
      <c r="BJ9" s="114">
        <v>2</v>
      </c>
      <c r="BK9" s="95">
        <f t="shared" si="8"/>
        <v>2</v>
      </c>
      <c r="BL9" s="115" t="s">
        <v>84</v>
      </c>
      <c r="BM9" s="161"/>
      <c r="BN9" s="96" t="s">
        <v>42</v>
      </c>
      <c r="BO9" s="94">
        <v>1</v>
      </c>
      <c r="BP9" s="95">
        <v>2</v>
      </c>
      <c r="BQ9" s="95">
        <v>2</v>
      </c>
      <c r="BR9" s="95">
        <f t="shared" si="9"/>
        <v>2</v>
      </c>
      <c r="BS9" s="95" t="s">
        <v>60</v>
      </c>
      <c r="BT9" s="161"/>
      <c r="BU9" s="96" t="s">
        <v>42</v>
      </c>
      <c r="BV9" s="94">
        <v>1</v>
      </c>
      <c r="BW9" s="114">
        <v>2</v>
      </c>
      <c r="BX9" s="114">
        <v>2</v>
      </c>
      <c r="BY9" s="95">
        <f t="shared" si="10"/>
        <v>2</v>
      </c>
      <c r="BZ9" s="115" t="s">
        <v>67</v>
      </c>
      <c r="CA9" s="161"/>
      <c r="CB9" s="96" t="s">
        <v>42</v>
      </c>
      <c r="CC9" s="94">
        <v>2</v>
      </c>
      <c r="CD9" s="114">
        <v>1</v>
      </c>
      <c r="CE9" s="114">
        <v>1</v>
      </c>
      <c r="CF9" s="95">
        <f t="shared" si="11"/>
        <v>2</v>
      </c>
      <c r="CG9" s="115" t="s">
        <v>85</v>
      </c>
      <c r="CH9" s="161"/>
      <c r="CI9" s="96" t="s">
        <v>42</v>
      </c>
      <c r="CJ9" s="94">
        <v>2</v>
      </c>
      <c r="CK9" s="95">
        <v>1</v>
      </c>
      <c r="CL9" s="95">
        <v>2</v>
      </c>
      <c r="CM9" s="95">
        <f t="shared" si="12"/>
        <v>4</v>
      </c>
      <c r="CN9" s="115" t="s">
        <v>86</v>
      </c>
      <c r="CO9" s="161"/>
      <c r="CP9" s="96" t="s">
        <v>42</v>
      </c>
      <c r="CQ9" s="94">
        <v>1</v>
      </c>
      <c r="CR9" s="95">
        <v>2</v>
      </c>
      <c r="CS9" s="114">
        <v>2</v>
      </c>
      <c r="CT9" s="95">
        <f t="shared" si="13"/>
        <v>2</v>
      </c>
      <c r="CU9" s="107" t="s">
        <v>67</v>
      </c>
      <c r="CV9" s="161"/>
      <c r="CW9" s="96" t="s">
        <v>55</v>
      </c>
    </row>
    <row r="10" spans="1:101" ht="124.5" customHeight="1" x14ac:dyDescent="0.2">
      <c r="A10" s="116" t="s">
        <v>38</v>
      </c>
      <c r="B10" s="113" t="s">
        <v>91</v>
      </c>
      <c r="C10" s="107"/>
      <c r="D10" s="94">
        <v>1</v>
      </c>
      <c r="E10" s="114">
        <v>1</v>
      </c>
      <c r="F10" s="114">
        <v>1</v>
      </c>
      <c r="G10" s="95">
        <f t="shared" si="0"/>
        <v>1</v>
      </c>
      <c r="H10" s="115" t="s">
        <v>79</v>
      </c>
      <c r="I10" s="161"/>
      <c r="J10" s="96" t="s">
        <v>42</v>
      </c>
      <c r="K10" s="94">
        <v>1</v>
      </c>
      <c r="L10" s="114">
        <v>2</v>
      </c>
      <c r="M10" s="114">
        <v>3</v>
      </c>
      <c r="N10" s="95">
        <f t="shared" si="1"/>
        <v>3</v>
      </c>
      <c r="O10" s="115" t="s">
        <v>79</v>
      </c>
      <c r="P10" s="163"/>
      <c r="Q10" s="96" t="s">
        <v>42</v>
      </c>
      <c r="R10" s="94">
        <v>1</v>
      </c>
      <c r="S10" s="114">
        <v>2</v>
      </c>
      <c r="T10" s="114">
        <v>3</v>
      </c>
      <c r="U10" s="95">
        <f t="shared" si="2"/>
        <v>3</v>
      </c>
      <c r="V10" s="115" t="s">
        <v>79</v>
      </c>
      <c r="W10" s="161"/>
      <c r="X10" s="96" t="s">
        <v>42</v>
      </c>
      <c r="Y10" s="94">
        <v>1</v>
      </c>
      <c r="Z10" s="95">
        <v>2</v>
      </c>
      <c r="AA10" s="95">
        <v>2</v>
      </c>
      <c r="AB10" s="95">
        <f t="shared" si="3"/>
        <v>2</v>
      </c>
      <c r="AC10" s="98" t="s">
        <v>79</v>
      </c>
      <c r="AD10" s="161"/>
      <c r="AE10" s="96" t="s">
        <v>42</v>
      </c>
      <c r="AF10" s="94">
        <v>2</v>
      </c>
      <c r="AG10" s="114">
        <v>2</v>
      </c>
      <c r="AH10" s="114">
        <v>3</v>
      </c>
      <c r="AI10" s="95">
        <f t="shared" si="4"/>
        <v>6</v>
      </c>
      <c r="AJ10" s="115" t="s">
        <v>92</v>
      </c>
      <c r="AK10" s="161"/>
      <c r="AL10" s="96" t="s">
        <v>50</v>
      </c>
      <c r="AM10" s="94">
        <v>3</v>
      </c>
      <c r="AN10" s="114">
        <v>2</v>
      </c>
      <c r="AO10" s="114">
        <v>2</v>
      </c>
      <c r="AP10" s="95">
        <f t="shared" si="5"/>
        <v>6</v>
      </c>
      <c r="AQ10" s="115" t="s">
        <v>81</v>
      </c>
      <c r="AR10" s="161"/>
      <c r="AS10" s="96" t="s">
        <v>50</v>
      </c>
      <c r="AT10" s="94">
        <v>3</v>
      </c>
      <c r="AU10" s="114">
        <v>1</v>
      </c>
      <c r="AV10" s="114">
        <v>1</v>
      </c>
      <c r="AW10" s="95">
        <f t="shared" si="6"/>
        <v>3</v>
      </c>
      <c r="AX10" s="115" t="s">
        <v>82</v>
      </c>
      <c r="AY10" s="161"/>
      <c r="AZ10" s="96" t="s">
        <v>55</v>
      </c>
      <c r="BA10" s="94">
        <v>1</v>
      </c>
      <c r="BB10" s="114">
        <v>1</v>
      </c>
      <c r="BC10" s="114">
        <v>2</v>
      </c>
      <c r="BD10" s="95">
        <f t="shared" si="7"/>
        <v>2</v>
      </c>
      <c r="BE10" s="115" t="s">
        <v>93</v>
      </c>
      <c r="BF10" s="161"/>
      <c r="BG10" s="96" t="s">
        <v>55</v>
      </c>
      <c r="BH10" s="94">
        <v>1</v>
      </c>
      <c r="BI10" s="114">
        <v>2</v>
      </c>
      <c r="BJ10" s="114">
        <v>2</v>
      </c>
      <c r="BK10" s="95">
        <f t="shared" si="8"/>
        <v>2</v>
      </c>
      <c r="BL10" s="115" t="s">
        <v>84</v>
      </c>
      <c r="BM10" s="161"/>
      <c r="BN10" s="96" t="s">
        <v>42</v>
      </c>
      <c r="BO10" s="94">
        <v>1</v>
      </c>
      <c r="BP10" s="95">
        <v>2</v>
      </c>
      <c r="BQ10" s="95">
        <v>2</v>
      </c>
      <c r="BR10" s="95">
        <f t="shared" si="9"/>
        <v>2</v>
      </c>
      <c r="BS10" s="95" t="s">
        <v>60</v>
      </c>
      <c r="BT10" s="161"/>
      <c r="BU10" s="96" t="s">
        <v>42</v>
      </c>
      <c r="BV10" s="94">
        <v>1</v>
      </c>
      <c r="BW10" s="114">
        <v>2</v>
      </c>
      <c r="BX10" s="114">
        <v>2</v>
      </c>
      <c r="BY10" s="95">
        <f t="shared" si="10"/>
        <v>2</v>
      </c>
      <c r="BZ10" s="115" t="s">
        <v>67</v>
      </c>
      <c r="CA10" s="161"/>
      <c r="CB10" s="96" t="s">
        <v>42</v>
      </c>
      <c r="CC10" s="94">
        <v>2</v>
      </c>
      <c r="CD10" s="114">
        <v>1</v>
      </c>
      <c r="CE10" s="114">
        <v>1</v>
      </c>
      <c r="CF10" s="95">
        <f t="shared" si="11"/>
        <v>2</v>
      </c>
      <c r="CG10" s="115" t="s">
        <v>85</v>
      </c>
      <c r="CH10" s="161"/>
      <c r="CI10" s="96" t="s">
        <v>42</v>
      </c>
      <c r="CJ10" s="94">
        <v>2</v>
      </c>
      <c r="CK10" s="95">
        <v>1</v>
      </c>
      <c r="CL10" s="95">
        <v>2</v>
      </c>
      <c r="CM10" s="95">
        <f t="shared" si="12"/>
        <v>4</v>
      </c>
      <c r="CN10" s="115" t="s">
        <v>86</v>
      </c>
      <c r="CO10" s="161"/>
      <c r="CP10" s="96" t="s">
        <v>42</v>
      </c>
      <c r="CQ10" s="94">
        <v>1</v>
      </c>
      <c r="CR10" s="95">
        <v>2</v>
      </c>
      <c r="CS10" s="114">
        <v>2</v>
      </c>
      <c r="CT10" s="95">
        <f t="shared" si="13"/>
        <v>2</v>
      </c>
      <c r="CU10" s="107" t="s">
        <v>67</v>
      </c>
      <c r="CV10" s="161"/>
      <c r="CW10" s="96" t="s">
        <v>55</v>
      </c>
    </row>
    <row r="11" spans="1:101" ht="93" customHeight="1" x14ac:dyDescent="0.2">
      <c r="A11" s="116" t="s">
        <v>38</v>
      </c>
      <c r="B11" s="113" t="s">
        <v>94</v>
      </c>
      <c r="C11" s="107"/>
      <c r="D11" s="94">
        <v>1</v>
      </c>
      <c r="E11" s="114">
        <v>1</v>
      </c>
      <c r="F11" s="114">
        <v>1</v>
      </c>
      <c r="G11" s="95">
        <f t="shared" si="0"/>
        <v>1</v>
      </c>
      <c r="H11" s="115" t="s">
        <v>95</v>
      </c>
      <c r="I11" s="161"/>
      <c r="J11" s="96" t="s">
        <v>42</v>
      </c>
      <c r="K11" s="94">
        <v>1</v>
      </c>
      <c r="L11" s="114">
        <v>2</v>
      </c>
      <c r="M11" s="114">
        <v>3</v>
      </c>
      <c r="N11" s="95">
        <f t="shared" si="1"/>
        <v>3</v>
      </c>
      <c r="O11" s="115" t="s">
        <v>95</v>
      </c>
      <c r="P11" s="163"/>
      <c r="Q11" s="96" t="s">
        <v>42</v>
      </c>
      <c r="R11" s="94">
        <v>1</v>
      </c>
      <c r="S11" s="114">
        <v>2</v>
      </c>
      <c r="T11" s="114">
        <v>3</v>
      </c>
      <c r="U11" s="95">
        <f t="shared" si="2"/>
        <v>3</v>
      </c>
      <c r="V11" s="115" t="s">
        <v>95</v>
      </c>
      <c r="W11" s="161"/>
      <c r="X11" s="96" t="s">
        <v>42</v>
      </c>
      <c r="Y11" s="94">
        <v>1</v>
      </c>
      <c r="Z11" s="95">
        <v>2</v>
      </c>
      <c r="AA11" s="95">
        <v>2</v>
      </c>
      <c r="AB11" s="95">
        <f t="shared" si="3"/>
        <v>2</v>
      </c>
      <c r="AC11" s="98" t="s">
        <v>95</v>
      </c>
      <c r="AD11" s="161"/>
      <c r="AE11" s="96" t="s">
        <v>42</v>
      </c>
      <c r="AF11" s="94">
        <v>1</v>
      </c>
      <c r="AG11" s="114">
        <v>2</v>
      </c>
      <c r="AH11" s="114">
        <v>3</v>
      </c>
      <c r="AI11" s="95">
        <f t="shared" si="4"/>
        <v>3</v>
      </c>
      <c r="AJ11" s="115" t="s">
        <v>96</v>
      </c>
      <c r="AK11" s="161"/>
      <c r="AL11" s="96" t="s">
        <v>50</v>
      </c>
      <c r="AM11" s="94">
        <v>1</v>
      </c>
      <c r="AN11" s="114">
        <v>2</v>
      </c>
      <c r="AO11" s="114">
        <v>2</v>
      </c>
      <c r="AP11" s="95">
        <f t="shared" si="5"/>
        <v>2</v>
      </c>
      <c r="AQ11" s="115" t="s">
        <v>97</v>
      </c>
      <c r="AR11" s="161"/>
      <c r="AS11" s="96" t="s">
        <v>50</v>
      </c>
      <c r="AT11" s="94">
        <v>3</v>
      </c>
      <c r="AU11" s="114">
        <v>1</v>
      </c>
      <c r="AV11" s="114">
        <v>1</v>
      </c>
      <c r="AW11" s="95">
        <f t="shared" si="6"/>
        <v>3</v>
      </c>
      <c r="AX11" s="115" t="s">
        <v>98</v>
      </c>
      <c r="AY11" s="161"/>
      <c r="AZ11" s="96" t="s">
        <v>55</v>
      </c>
      <c r="BA11" s="94">
        <v>1</v>
      </c>
      <c r="BB11" s="114">
        <v>1</v>
      </c>
      <c r="BC11" s="114">
        <v>2</v>
      </c>
      <c r="BD11" s="95">
        <f t="shared" si="7"/>
        <v>2</v>
      </c>
      <c r="BE11" s="107" t="s">
        <v>67</v>
      </c>
      <c r="BF11" s="161"/>
      <c r="BG11" s="96" t="s">
        <v>55</v>
      </c>
      <c r="BH11" s="94">
        <v>1</v>
      </c>
      <c r="BI11" s="114">
        <v>2</v>
      </c>
      <c r="BJ11" s="114">
        <v>2</v>
      </c>
      <c r="BK11" s="95">
        <f t="shared" si="8"/>
        <v>2</v>
      </c>
      <c r="BL11" s="115" t="s">
        <v>99</v>
      </c>
      <c r="BM11" s="161"/>
      <c r="BN11" s="96" t="s">
        <v>42</v>
      </c>
      <c r="BO11" s="94">
        <v>1</v>
      </c>
      <c r="BP11" s="95">
        <v>2</v>
      </c>
      <c r="BQ11" s="95">
        <v>2</v>
      </c>
      <c r="BR11" s="95">
        <f t="shared" si="9"/>
        <v>2</v>
      </c>
      <c r="BS11" s="95" t="s">
        <v>100</v>
      </c>
      <c r="BT11" s="161"/>
      <c r="BU11" s="96" t="s">
        <v>42</v>
      </c>
      <c r="BV11" s="94">
        <v>1</v>
      </c>
      <c r="BW11" s="114">
        <v>2</v>
      </c>
      <c r="BX11" s="114">
        <v>2</v>
      </c>
      <c r="BY11" s="95">
        <f t="shared" si="10"/>
        <v>2</v>
      </c>
      <c r="BZ11" s="115" t="s">
        <v>101</v>
      </c>
      <c r="CA11" s="161"/>
      <c r="CB11" s="96" t="s">
        <v>42</v>
      </c>
      <c r="CC11" s="94">
        <v>2</v>
      </c>
      <c r="CD11" s="114">
        <v>1</v>
      </c>
      <c r="CE11" s="114">
        <v>1</v>
      </c>
      <c r="CF11" s="95">
        <f t="shared" si="11"/>
        <v>2</v>
      </c>
      <c r="CG11" s="115" t="s">
        <v>102</v>
      </c>
      <c r="CH11" s="161"/>
      <c r="CI11" s="96" t="s">
        <v>42</v>
      </c>
      <c r="CJ11" s="94">
        <v>2</v>
      </c>
      <c r="CK11" s="95">
        <v>1</v>
      </c>
      <c r="CL11" s="95">
        <v>2</v>
      </c>
      <c r="CM11" s="95">
        <f t="shared" si="12"/>
        <v>4</v>
      </c>
      <c r="CN11" s="115" t="s">
        <v>103</v>
      </c>
      <c r="CO11" s="161"/>
      <c r="CP11" s="96" t="s">
        <v>42</v>
      </c>
      <c r="CQ11" s="94">
        <v>1</v>
      </c>
      <c r="CR11" s="95">
        <v>2</v>
      </c>
      <c r="CS11" s="114">
        <v>2</v>
      </c>
      <c r="CT11" s="95">
        <f t="shared" si="13"/>
        <v>2</v>
      </c>
      <c r="CU11" s="115" t="s">
        <v>104</v>
      </c>
      <c r="CV11" s="161"/>
      <c r="CW11" s="96" t="s">
        <v>55</v>
      </c>
    </row>
    <row r="12" spans="1:101" ht="93" customHeight="1" thickBot="1" x14ac:dyDescent="0.25">
      <c r="A12" s="116" t="s">
        <v>38</v>
      </c>
      <c r="B12" s="113" t="s">
        <v>105</v>
      </c>
      <c r="C12" s="115" t="s">
        <v>106</v>
      </c>
      <c r="D12" s="94">
        <v>1</v>
      </c>
      <c r="E12" s="114">
        <v>1</v>
      </c>
      <c r="F12" s="114">
        <v>1</v>
      </c>
      <c r="G12" s="95">
        <f t="shared" si="0"/>
        <v>1</v>
      </c>
      <c r="H12" s="115" t="s">
        <v>107</v>
      </c>
      <c r="I12" s="161"/>
      <c r="J12" s="96" t="s">
        <v>42</v>
      </c>
      <c r="K12" s="94">
        <v>1</v>
      </c>
      <c r="L12" s="114">
        <v>2</v>
      </c>
      <c r="M12" s="114">
        <v>3</v>
      </c>
      <c r="N12" s="95">
        <f t="shared" si="1"/>
        <v>3</v>
      </c>
      <c r="O12" s="115" t="s">
        <v>108</v>
      </c>
      <c r="P12" s="163"/>
      <c r="Q12" s="96" t="s">
        <v>42</v>
      </c>
      <c r="R12" s="94">
        <v>1</v>
      </c>
      <c r="S12" s="114">
        <v>2</v>
      </c>
      <c r="T12" s="114">
        <v>3</v>
      </c>
      <c r="U12" s="95">
        <f t="shared" si="2"/>
        <v>3</v>
      </c>
      <c r="V12" s="115" t="s">
        <v>109</v>
      </c>
      <c r="W12" s="161"/>
      <c r="X12" s="96" t="s">
        <v>42</v>
      </c>
      <c r="Y12" s="94">
        <v>1</v>
      </c>
      <c r="Z12" s="95">
        <v>2</v>
      </c>
      <c r="AA12" s="95">
        <v>2</v>
      </c>
      <c r="AB12" s="95">
        <f t="shared" si="3"/>
        <v>2</v>
      </c>
      <c r="AC12" s="98" t="s">
        <v>110</v>
      </c>
      <c r="AD12" s="161"/>
      <c r="AE12" s="96" t="s">
        <v>42</v>
      </c>
      <c r="AF12" s="94">
        <v>1</v>
      </c>
      <c r="AG12" s="114">
        <v>2</v>
      </c>
      <c r="AH12" s="114">
        <v>3</v>
      </c>
      <c r="AI12" s="95">
        <f t="shared" si="4"/>
        <v>3</v>
      </c>
      <c r="AJ12" s="115" t="s">
        <v>111</v>
      </c>
      <c r="AK12" s="161"/>
      <c r="AL12" s="96" t="s">
        <v>50</v>
      </c>
      <c r="AM12" s="94">
        <v>2</v>
      </c>
      <c r="AN12" s="114">
        <v>2</v>
      </c>
      <c r="AO12" s="114">
        <v>2</v>
      </c>
      <c r="AP12" s="95">
        <f t="shared" si="5"/>
        <v>4</v>
      </c>
      <c r="AQ12" s="115" t="s">
        <v>112</v>
      </c>
      <c r="AR12" s="161"/>
      <c r="AS12" s="96" t="s">
        <v>50</v>
      </c>
      <c r="AT12" s="94">
        <v>3</v>
      </c>
      <c r="AU12" s="114">
        <v>1</v>
      </c>
      <c r="AV12" s="114">
        <v>1</v>
      </c>
      <c r="AW12" s="95">
        <f t="shared" si="6"/>
        <v>3</v>
      </c>
      <c r="AX12" s="115" t="s">
        <v>113</v>
      </c>
      <c r="AY12" s="161"/>
      <c r="AZ12" s="96" t="s">
        <v>55</v>
      </c>
      <c r="BA12" s="94">
        <v>1</v>
      </c>
      <c r="BB12" s="114">
        <v>1</v>
      </c>
      <c r="BC12" s="114">
        <v>2</v>
      </c>
      <c r="BD12" s="95">
        <f t="shared" si="7"/>
        <v>2</v>
      </c>
      <c r="BE12" s="107" t="s">
        <v>67</v>
      </c>
      <c r="BF12" s="161"/>
      <c r="BG12" s="96" t="s">
        <v>55</v>
      </c>
      <c r="BH12" s="94">
        <v>1</v>
      </c>
      <c r="BI12" s="114">
        <v>2</v>
      </c>
      <c r="BJ12" s="114">
        <v>2</v>
      </c>
      <c r="BK12" s="95">
        <f t="shared" si="8"/>
        <v>2</v>
      </c>
      <c r="BL12" s="115" t="s">
        <v>114</v>
      </c>
      <c r="BM12" s="161"/>
      <c r="BN12" s="96" t="s">
        <v>42</v>
      </c>
      <c r="BO12" s="94">
        <v>1</v>
      </c>
      <c r="BP12" s="95">
        <v>2</v>
      </c>
      <c r="BQ12" s="95">
        <v>2</v>
      </c>
      <c r="BR12" s="95">
        <f t="shared" si="9"/>
        <v>2</v>
      </c>
      <c r="BS12" s="95" t="s">
        <v>67</v>
      </c>
      <c r="BT12" s="161"/>
      <c r="BU12" s="96" t="s">
        <v>42</v>
      </c>
      <c r="BV12" s="94">
        <v>1</v>
      </c>
      <c r="BW12" s="114">
        <v>2</v>
      </c>
      <c r="BX12" s="114">
        <v>2</v>
      </c>
      <c r="BY12" s="95">
        <f t="shared" si="10"/>
        <v>2</v>
      </c>
      <c r="BZ12" s="115" t="s">
        <v>115</v>
      </c>
      <c r="CA12" s="161"/>
      <c r="CB12" s="96" t="s">
        <v>42</v>
      </c>
      <c r="CC12" s="94">
        <v>2</v>
      </c>
      <c r="CD12" s="114">
        <v>1</v>
      </c>
      <c r="CE12" s="114">
        <v>1</v>
      </c>
      <c r="CF12" s="95">
        <f t="shared" si="11"/>
        <v>2</v>
      </c>
      <c r="CG12" s="115" t="s">
        <v>116</v>
      </c>
      <c r="CH12" s="161"/>
      <c r="CI12" s="96" t="s">
        <v>42</v>
      </c>
      <c r="CJ12" s="94">
        <v>2</v>
      </c>
      <c r="CK12" s="117">
        <v>1</v>
      </c>
      <c r="CL12" s="117">
        <v>2</v>
      </c>
      <c r="CM12" s="117">
        <f t="shared" si="12"/>
        <v>4</v>
      </c>
      <c r="CN12" s="118" t="s">
        <v>117</v>
      </c>
      <c r="CO12" s="161"/>
      <c r="CP12" s="96" t="s">
        <v>42</v>
      </c>
      <c r="CQ12" s="94">
        <v>1</v>
      </c>
      <c r="CR12" s="95">
        <v>2</v>
      </c>
      <c r="CS12" s="114">
        <v>2</v>
      </c>
      <c r="CT12" s="95">
        <f t="shared" si="13"/>
        <v>2</v>
      </c>
      <c r="CU12" s="115" t="s">
        <v>118</v>
      </c>
      <c r="CV12" s="161"/>
      <c r="CW12" s="96" t="s">
        <v>55</v>
      </c>
    </row>
    <row r="13" spans="1:101" ht="93" customHeight="1" x14ac:dyDescent="0.2">
      <c r="A13" s="116" t="s">
        <v>38</v>
      </c>
      <c r="B13" s="104" t="s">
        <v>119</v>
      </c>
      <c r="C13" s="107"/>
      <c r="D13" s="94">
        <v>2</v>
      </c>
      <c r="E13" s="114">
        <v>1</v>
      </c>
      <c r="F13" s="114">
        <v>1</v>
      </c>
      <c r="G13" s="95">
        <f t="shared" si="0"/>
        <v>2</v>
      </c>
      <c r="H13" s="115" t="s">
        <v>120</v>
      </c>
      <c r="I13" s="161"/>
      <c r="J13" s="96" t="s">
        <v>42</v>
      </c>
      <c r="K13" s="94">
        <v>2</v>
      </c>
      <c r="L13" s="114">
        <v>2</v>
      </c>
      <c r="M13" s="114">
        <v>3</v>
      </c>
      <c r="N13" s="95">
        <f t="shared" si="1"/>
        <v>6</v>
      </c>
      <c r="O13" s="115" t="s">
        <v>121</v>
      </c>
      <c r="P13" s="163"/>
      <c r="Q13" s="96" t="s">
        <v>42</v>
      </c>
      <c r="R13" s="94">
        <v>2</v>
      </c>
      <c r="S13" s="114">
        <v>2</v>
      </c>
      <c r="T13" s="114">
        <v>3</v>
      </c>
      <c r="U13" s="95">
        <f t="shared" si="2"/>
        <v>6</v>
      </c>
      <c r="V13" s="115" t="s">
        <v>122</v>
      </c>
      <c r="W13" s="161"/>
      <c r="X13" s="96" t="s">
        <v>42</v>
      </c>
      <c r="Y13" s="94">
        <v>2</v>
      </c>
      <c r="Z13" s="95">
        <v>2</v>
      </c>
      <c r="AA13" s="95">
        <v>2</v>
      </c>
      <c r="AB13" s="95">
        <f t="shared" si="3"/>
        <v>4</v>
      </c>
      <c r="AC13" s="98" t="s">
        <v>123</v>
      </c>
      <c r="AD13" s="161"/>
      <c r="AE13" s="96" t="s">
        <v>42</v>
      </c>
      <c r="AF13" s="94">
        <v>1</v>
      </c>
      <c r="AG13" s="114">
        <v>2</v>
      </c>
      <c r="AH13" s="114">
        <v>3</v>
      </c>
      <c r="AI13" s="95">
        <f t="shared" si="4"/>
        <v>3</v>
      </c>
      <c r="AJ13" s="115" t="s">
        <v>124</v>
      </c>
      <c r="AK13" s="161"/>
      <c r="AL13" s="96" t="s">
        <v>50</v>
      </c>
      <c r="AM13" s="94">
        <v>2</v>
      </c>
      <c r="AN13" s="114">
        <v>2</v>
      </c>
      <c r="AO13" s="114">
        <v>2</v>
      </c>
      <c r="AP13" s="95">
        <f t="shared" si="5"/>
        <v>4</v>
      </c>
      <c r="AQ13" s="115" t="s">
        <v>125</v>
      </c>
      <c r="AR13" s="161"/>
      <c r="AS13" s="96" t="s">
        <v>50</v>
      </c>
      <c r="AT13" s="94">
        <v>3</v>
      </c>
      <c r="AU13" s="114">
        <v>1</v>
      </c>
      <c r="AV13" s="114">
        <v>1</v>
      </c>
      <c r="AW13" s="95">
        <f t="shared" si="6"/>
        <v>3</v>
      </c>
      <c r="AX13" s="115" t="s">
        <v>126</v>
      </c>
      <c r="AY13" s="161"/>
      <c r="AZ13" s="96" t="s">
        <v>55</v>
      </c>
      <c r="BA13" s="94">
        <v>1</v>
      </c>
      <c r="BB13" s="114">
        <v>1</v>
      </c>
      <c r="BC13" s="114">
        <v>2</v>
      </c>
      <c r="BD13" s="95">
        <f t="shared" si="7"/>
        <v>2</v>
      </c>
      <c r="BE13" s="115" t="s">
        <v>127</v>
      </c>
      <c r="BF13" s="161"/>
      <c r="BG13" s="96" t="s">
        <v>55</v>
      </c>
      <c r="BH13" s="94">
        <v>1</v>
      </c>
      <c r="BI13" s="114">
        <v>2</v>
      </c>
      <c r="BJ13" s="114">
        <v>2</v>
      </c>
      <c r="BK13" s="95">
        <f t="shared" si="8"/>
        <v>2</v>
      </c>
      <c r="BL13" s="107" t="s">
        <v>128</v>
      </c>
      <c r="BM13" s="161"/>
      <c r="BN13" s="96" t="s">
        <v>42</v>
      </c>
      <c r="BO13" s="116">
        <v>1</v>
      </c>
      <c r="BP13" s="114">
        <v>2</v>
      </c>
      <c r="BQ13" s="114">
        <v>2</v>
      </c>
      <c r="BR13" s="114">
        <f t="shared" si="9"/>
        <v>2</v>
      </c>
      <c r="BS13" s="119" t="s">
        <v>129</v>
      </c>
      <c r="BT13" s="161"/>
      <c r="BU13" s="120" t="s">
        <v>42</v>
      </c>
      <c r="BV13" s="94">
        <v>1</v>
      </c>
      <c r="BW13" s="114">
        <v>2</v>
      </c>
      <c r="BX13" s="114">
        <v>2</v>
      </c>
      <c r="BY13" s="95">
        <f t="shared" si="10"/>
        <v>2</v>
      </c>
      <c r="BZ13" s="115" t="s">
        <v>130</v>
      </c>
      <c r="CA13" s="161"/>
      <c r="CB13" s="96" t="s">
        <v>42</v>
      </c>
      <c r="CC13" s="94">
        <v>2</v>
      </c>
      <c r="CD13" s="114">
        <v>1</v>
      </c>
      <c r="CE13" s="114">
        <v>1</v>
      </c>
      <c r="CF13" s="95">
        <f t="shared" si="11"/>
        <v>2</v>
      </c>
      <c r="CG13" s="115" t="s">
        <v>131</v>
      </c>
      <c r="CH13" s="161"/>
      <c r="CI13" s="96" t="s">
        <v>42</v>
      </c>
      <c r="CJ13" s="94">
        <v>2</v>
      </c>
      <c r="CK13" s="95">
        <v>1</v>
      </c>
      <c r="CL13" s="95">
        <v>2</v>
      </c>
      <c r="CM13" s="95">
        <f t="shared" si="12"/>
        <v>4</v>
      </c>
      <c r="CN13" s="115" t="s">
        <v>132</v>
      </c>
      <c r="CO13" s="161"/>
      <c r="CP13" s="121" t="s">
        <v>42</v>
      </c>
      <c r="CQ13" s="94">
        <v>1</v>
      </c>
      <c r="CR13" s="95">
        <v>2</v>
      </c>
      <c r="CS13" s="114">
        <v>2</v>
      </c>
      <c r="CT13" s="95">
        <f t="shared" si="13"/>
        <v>2</v>
      </c>
      <c r="CU13" s="107" t="s">
        <v>67</v>
      </c>
      <c r="CV13" s="161"/>
      <c r="CW13" s="96" t="s">
        <v>55</v>
      </c>
    </row>
    <row r="14" spans="1:101" ht="93" customHeight="1" x14ac:dyDescent="0.2">
      <c r="A14" s="116" t="s">
        <v>38</v>
      </c>
      <c r="B14" s="113" t="s">
        <v>133</v>
      </c>
      <c r="C14" s="107"/>
      <c r="D14" s="94">
        <v>1</v>
      </c>
      <c r="E14" s="114">
        <v>1</v>
      </c>
      <c r="F14" s="114">
        <v>1</v>
      </c>
      <c r="G14" s="95">
        <f t="shared" si="0"/>
        <v>1</v>
      </c>
      <c r="H14" s="115" t="s">
        <v>134</v>
      </c>
      <c r="I14" s="161"/>
      <c r="J14" s="96" t="s">
        <v>42</v>
      </c>
      <c r="K14" s="94">
        <v>1</v>
      </c>
      <c r="L14" s="114">
        <v>2</v>
      </c>
      <c r="M14" s="114">
        <v>3</v>
      </c>
      <c r="N14" s="95">
        <f t="shared" si="1"/>
        <v>3</v>
      </c>
      <c r="O14" s="115" t="s">
        <v>134</v>
      </c>
      <c r="P14" s="163"/>
      <c r="Q14" s="96" t="s">
        <v>42</v>
      </c>
      <c r="R14" s="94">
        <v>1</v>
      </c>
      <c r="S14" s="114">
        <v>2</v>
      </c>
      <c r="T14" s="114">
        <v>3</v>
      </c>
      <c r="U14" s="95">
        <f t="shared" si="2"/>
        <v>3</v>
      </c>
      <c r="V14" s="115" t="s">
        <v>134</v>
      </c>
      <c r="W14" s="161"/>
      <c r="X14" s="96" t="s">
        <v>42</v>
      </c>
      <c r="Y14" s="94">
        <v>1</v>
      </c>
      <c r="Z14" s="95">
        <v>2</v>
      </c>
      <c r="AA14" s="95">
        <v>2</v>
      </c>
      <c r="AB14" s="95">
        <f t="shared" si="3"/>
        <v>2</v>
      </c>
      <c r="AC14" s="98" t="s">
        <v>134</v>
      </c>
      <c r="AD14" s="161"/>
      <c r="AE14" s="96" t="s">
        <v>42</v>
      </c>
      <c r="AF14" s="94">
        <v>3</v>
      </c>
      <c r="AG14" s="114">
        <v>2</v>
      </c>
      <c r="AH14" s="114">
        <v>3</v>
      </c>
      <c r="AI14" s="95">
        <f t="shared" si="4"/>
        <v>9</v>
      </c>
      <c r="AJ14" s="115" t="s">
        <v>135</v>
      </c>
      <c r="AK14" s="161"/>
      <c r="AL14" s="96" t="s">
        <v>50</v>
      </c>
      <c r="AM14" s="94">
        <v>3</v>
      </c>
      <c r="AN14" s="114">
        <v>2</v>
      </c>
      <c r="AO14" s="114">
        <v>2</v>
      </c>
      <c r="AP14" s="95">
        <f t="shared" si="5"/>
        <v>6</v>
      </c>
      <c r="AQ14" s="115" t="s">
        <v>136</v>
      </c>
      <c r="AR14" s="161"/>
      <c r="AS14" s="96" t="s">
        <v>50</v>
      </c>
      <c r="AT14" s="94">
        <v>3</v>
      </c>
      <c r="AU14" s="114">
        <v>1</v>
      </c>
      <c r="AV14" s="114">
        <v>1</v>
      </c>
      <c r="AW14" s="95">
        <f t="shared" si="6"/>
        <v>3</v>
      </c>
      <c r="AX14" s="115" t="s">
        <v>137</v>
      </c>
      <c r="AY14" s="161"/>
      <c r="AZ14" s="96" t="s">
        <v>55</v>
      </c>
      <c r="BA14" s="94">
        <v>1</v>
      </c>
      <c r="BB14" s="114">
        <v>1</v>
      </c>
      <c r="BC14" s="114">
        <v>2</v>
      </c>
      <c r="BD14" s="95">
        <f t="shared" si="7"/>
        <v>2</v>
      </c>
      <c r="BE14" s="107" t="s">
        <v>67</v>
      </c>
      <c r="BF14" s="161"/>
      <c r="BG14" s="96" t="s">
        <v>55</v>
      </c>
      <c r="BH14" s="94">
        <v>3</v>
      </c>
      <c r="BI14" s="114">
        <v>2</v>
      </c>
      <c r="BJ14" s="114">
        <v>2</v>
      </c>
      <c r="BK14" s="95">
        <f t="shared" si="8"/>
        <v>6</v>
      </c>
      <c r="BL14" s="115" t="s">
        <v>138</v>
      </c>
      <c r="BM14" s="161"/>
      <c r="BN14" s="96" t="s">
        <v>42</v>
      </c>
      <c r="BO14" s="94">
        <v>3</v>
      </c>
      <c r="BP14" s="95">
        <v>2</v>
      </c>
      <c r="BQ14" s="95">
        <v>2</v>
      </c>
      <c r="BR14" s="95">
        <f t="shared" si="9"/>
        <v>6</v>
      </c>
      <c r="BS14" s="98" t="s">
        <v>139</v>
      </c>
      <c r="BT14" s="161"/>
      <c r="BU14" s="96" t="s">
        <v>42</v>
      </c>
      <c r="BV14" s="94">
        <v>1</v>
      </c>
      <c r="BW14" s="114">
        <v>2</v>
      </c>
      <c r="BX14" s="114">
        <v>2</v>
      </c>
      <c r="BY14" s="95">
        <f t="shared" si="10"/>
        <v>2</v>
      </c>
      <c r="BZ14" s="115" t="s">
        <v>140</v>
      </c>
      <c r="CA14" s="161"/>
      <c r="CB14" s="96" t="s">
        <v>42</v>
      </c>
      <c r="CC14" s="94">
        <v>2</v>
      </c>
      <c r="CD14" s="114">
        <v>1</v>
      </c>
      <c r="CE14" s="114">
        <v>1</v>
      </c>
      <c r="CF14" s="95">
        <f t="shared" si="11"/>
        <v>2</v>
      </c>
      <c r="CG14" s="115" t="s">
        <v>141</v>
      </c>
      <c r="CH14" s="161"/>
      <c r="CI14" s="96" t="s">
        <v>42</v>
      </c>
      <c r="CJ14" s="94">
        <v>2</v>
      </c>
      <c r="CK14" s="95">
        <v>1</v>
      </c>
      <c r="CL14" s="95">
        <v>2</v>
      </c>
      <c r="CM14" s="95">
        <f t="shared" si="12"/>
        <v>4</v>
      </c>
      <c r="CN14" s="115" t="s">
        <v>142</v>
      </c>
      <c r="CO14" s="161"/>
      <c r="CP14" s="96" t="s">
        <v>42</v>
      </c>
      <c r="CQ14" s="94">
        <v>1</v>
      </c>
      <c r="CR14" s="95">
        <v>2</v>
      </c>
      <c r="CS14" s="114">
        <v>2</v>
      </c>
      <c r="CT14" s="95">
        <f t="shared" si="13"/>
        <v>2</v>
      </c>
      <c r="CU14" s="107" t="s">
        <v>67</v>
      </c>
      <c r="CV14" s="161"/>
      <c r="CW14" s="96" t="s">
        <v>55</v>
      </c>
    </row>
    <row r="15" spans="1:101" s="83" customFormat="1" ht="93" customHeight="1" x14ac:dyDescent="0.2">
      <c r="A15" s="116" t="s">
        <v>38</v>
      </c>
      <c r="B15" s="104" t="s">
        <v>143</v>
      </c>
      <c r="C15" s="115" t="s">
        <v>144</v>
      </c>
      <c r="D15" s="94">
        <v>1</v>
      </c>
      <c r="E15" s="114">
        <v>1</v>
      </c>
      <c r="F15" s="114">
        <v>1</v>
      </c>
      <c r="G15" s="95">
        <f t="shared" si="0"/>
        <v>1</v>
      </c>
      <c r="H15" s="115" t="s">
        <v>145</v>
      </c>
      <c r="I15" s="161"/>
      <c r="J15" s="96" t="s">
        <v>42</v>
      </c>
      <c r="K15" s="94">
        <v>1</v>
      </c>
      <c r="L15" s="114">
        <v>2</v>
      </c>
      <c r="M15" s="114">
        <v>3</v>
      </c>
      <c r="N15" s="95">
        <f t="shared" si="1"/>
        <v>3</v>
      </c>
      <c r="O15" s="115" t="s">
        <v>146</v>
      </c>
      <c r="P15" s="163"/>
      <c r="Q15" s="96" t="s">
        <v>42</v>
      </c>
      <c r="R15" s="94">
        <v>1</v>
      </c>
      <c r="S15" s="114">
        <v>2</v>
      </c>
      <c r="T15" s="114">
        <v>3</v>
      </c>
      <c r="U15" s="95">
        <f t="shared" si="2"/>
        <v>3</v>
      </c>
      <c r="V15" s="115" t="s">
        <v>146</v>
      </c>
      <c r="W15" s="161"/>
      <c r="X15" s="96" t="s">
        <v>42</v>
      </c>
      <c r="Y15" s="94">
        <v>1</v>
      </c>
      <c r="Z15" s="95">
        <v>2</v>
      </c>
      <c r="AA15" s="95">
        <v>2</v>
      </c>
      <c r="AB15" s="95">
        <f t="shared" si="3"/>
        <v>2</v>
      </c>
      <c r="AC15" s="98" t="s">
        <v>146</v>
      </c>
      <c r="AD15" s="161"/>
      <c r="AE15" s="96" t="s">
        <v>42</v>
      </c>
      <c r="AF15" s="94">
        <v>1</v>
      </c>
      <c r="AG15" s="114">
        <v>2</v>
      </c>
      <c r="AH15" s="114">
        <v>3</v>
      </c>
      <c r="AI15" s="95">
        <f t="shared" si="4"/>
        <v>3</v>
      </c>
      <c r="AJ15" s="107" t="s">
        <v>147</v>
      </c>
      <c r="AK15" s="161"/>
      <c r="AL15" s="96" t="s">
        <v>50</v>
      </c>
      <c r="AM15" s="94">
        <v>1</v>
      </c>
      <c r="AN15" s="114">
        <v>2</v>
      </c>
      <c r="AO15" s="114">
        <v>2</v>
      </c>
      <c r="AP15" s="95">
        <f t="shared" si="5"/>
        <v>2</v>
      </c>
      <c r="AQ15" s="107" t="s">
        <v>147</v>
      </c>
      <c r="AR15" s="161"/>
      <c r="AS15" s="96" t="s">
        <v>50</v>
      </c>
      <c r="AT15" s="94">
        <v>3</v>
      </c>
      <c r="AU15" s="114">
        <v>1</v>
      </c>
      <c r="AV15" s="114">
        <v>1</v>
      </c>
      <c r="AW15" s="95">
        <f t="shared" si="6"/>
        <v>3</v>
      </c>
      <c r="AX15" s="107" t="s">
        <v>148</v>
      </c>
      <c r="AY15" s="161"/>
      <c r="AZ15" s="96" t="s">
        <v>55</v>
      </c>
      <c r="BA15" s="94">
        <v>1</v>
      </c>
      <c r="BB15" s="114">
        <v>1</v>
      </c>
      <c r="BC15" s="114">
        <v>2</v>
      </c>
      <c r="BD15" s="95">
        <f t="shared" si="7"/>
        <v>2</v>
      </c>
      <c r="BE15" s="107" t="s">
        <v>67</v>
      </c>
      <c r="BF15" s="161"/>
      <c r="BG15" s="96" t="s">
        <v>55</v>
      </c>
      <c r="BH15" s="94">
        <v>2</v>
      </c>
      <c r="BI15" s="114">
        <v>2</v>
      </c>
      <c r="BJ15" s="114">
        <v>2</v>
      </c>
      <c r="BK15" s="95">
        <f t="shared" si="8"/>
        <v>4</v>
      </c>
      <c r="BL15" s="107" t="s">
        <v>148</v>
      </c>
      <c r="BM15" s="161"/>
      <c r="BN15" s="96" t="s">
        <v>42</v>
      </c>
      <c r="BO15" s="94">
        <v>2</v>
      </c>
      <c r="BP15" s="95">
        <v>2</v>
      </c>
      <c r="BQ15" s="95">
        <v>2</v>
      </c>
      <c r="BR15" s="95">
        <f t="shared" si="9"/>
        <v>4</v>
      </c>
      <c r="BS15" s="98" t="s">
        <v>149</v>
      </c>
      <c r="BT15" s="161"/>
      <c r="BU15" s="96" t="s">
        <v>42</v>
      </c>
      <c r="BV15" s="94">
        <v>1</v>
      </c>
      <c r="BW15" s="114">
        <v>2</v>
      </c>
      <c r="BX15" s="114">
        <v>2</v>
      </c>
      <c r="BY15" s="95">
        <f t="shared" si="10"/>
        <v>2</v>
      </c>
      <c r="BZ15" s="115" t="s">
        <v>60</v>
      </c>
      <c r="CA15" s="161"/>
      <c r="CB15" s="96" t="s">
        <v>42</v>
      </c>
      <c r="CC15" s="94">
        <v>2</v>
      </c>
      <c r="CD15" s="114">
        <v>1</v>
      </c>
      <c r="CE15" s="114">
        <v>1</v>
      </c>
      <c r="CF15" s="95">
        <f t="shared" si="11"/>
        <v>2</v>
      </c>
      <c r="CG15" s="115" t="s">
        <v>148</v>
      </c>
      <c r="CH15" s="161"/>
      <c r="CI15" s="96" t="s">
        <v>42</v>
      </c>
      <c r="CJ15" s="94">
        <v>2</v>
      </c>
      <c r="CK15" s="95">
        <v>1</v>
      </c>
      <c r="CL15" s="95">
        <v>2</v>
      </c>
      <c r="CM15" s="95">
        <f t="shared" si="12"/>
        <v>4</v>
      </c>
      <c r="CN15" s="107" t="s">
        <v>148</v>
      </c>
      <c r="CO15" s="161"/>
      <c r="CP15" s="96" t="s">
        <v>42</v>
      </c>
      <c r="CQ15" s="94">
        <v>1</v>
      </c>
      <c r="CR15" s="95">
        <v>2</v>
      </c>
      <c r="CS15" s="114">
        <v>2</v>
      </c>
      <c r="CT15" s="95">
        <f t="shared" si="13"/>
        <v>2</v>
      </c>
      <c r="CU15" s="107" t="s">
        <v>67</v>
      </c>
      <c r="CV15" s="161"/>
      <c r="CW15" s="96" t="s">
        <v>55</v>
      </c>
    </row>
    <row r="16" spans="1:101" s="83" customFormat="1" ht="93" customHeight="1" x14ac:dyDescent="0.2">
      <c r="A16" s="116" t="s">
        <v>38</v>
      </c>
      <c r="B16" s="113" t="s">
        <v>150</v>
      </c>
      <c r="C16" s="107" t="s">
        <v>151</v>
      </c>
      <c r="D16" s="94">
        <v>3</v>
      </c>
      <c r="E16" s="114">
        <v>1</v>
      </c>
      <c r="F16" s="114">
        <v>1</v>
      </c>
      <c r="G16" s="95">
        <f t="shared" si="0"/>
        <v>3</v>
      </c>
      <c r="H16" s="115" t="s">
        <v>152</v>
      </c>
      <c r="I16" s="161"/>
      <c r="J16" s="96" t="s">
        <v>42</v>
      </c>
      <c r="K16" s="94">
        <v>3</v>
      </c>
      <c r="L16" s="114">
        <v>2</v>
      </c>
      <c r="M16" s="114">
        <v>3</v>
      </c>
      <c r="N16" s="95">
        <f t="shared" si="1"/>
        <v>9</v>
      </c>
      <c r="O16" s="115" t="s">
        <v>153</v>
      </c>
      <c r="P16" s="163"/>
      <c r="Q16" s="96" t="s">
        <v>42</v>
      </c>
      <c r="R16" s="94">
        <v>3</v>
      </c>
      <c r="S16" s="114">
        <v>2</v>
      </c>
      <c r="T16" s="114">
        <v>3</v>
      </c>
      <c r="U16" s="95">
        <f t="shared" si="2"/>
        <v>9</v>
      </c>
      <c r="V16" s="115" t="s">
        <v>154</v>
      </c>
      <c r="W16" s="161"/>
      <c r="X16" s="96" t="s">
        <v>42</v>
      </c>
      <c r="Y16" s="94">
        <v>3</v>
      </c>
      <c r="Z16" s="95">
        <v>2</v>
      </c>
      <c r="AA16" s="95">
        <v>2</v>
      </c>
      <c r="AB16" s="95">
        <f t="shared" si="3"/>
        <v>6</v>
      </c>
      <c r="AC16" s="98" t="s">
        <v>155</v>
      </c>
      <c r="AD16" s="161"/>
      <c r="AE16" s="96" t="s">
        <v>42</v>
      </c>
      <c r="AF16" s="94">
        <v>1</v>
      </c>
      <c r="AG16" s="114">
        <v>2</v>
      </c>
      <c r="AH16" s="114">
        <v>3</v>
      </c>
      <c r="AI16" s="95">
        <f t="shared" si="4"/>
        <v>3</v>
      </c>
      <c r="AJ16" s="115" t="s">
        <v>124</v>
      </c>
      <c r="AK16" s="161"/>
      <c r="AL16" s="96" t="s">
        <v>50</v>
      </c>
      <c r="AM16" s="94">
        <v>2</v>
      </c>
      <c r="AN16" s="114">
        <v>2</v>
      </c>
      <c r="AO16" s="114">
        <v>2</v>
      </c>
      <c r="AP16" s="95">
        <f t="shared" si="5"/>
        <v>4</v>
      </c>
      <c r="AQ16" s="115" t="s">
        <v>156</v>
      </c>
      <c r="AR16" s="161"/>
      <c r="AS16" s="96" t="s">
        <v>50</v>
      </c>
      <c r="AT16" s="94">
        <v>3</v>
      </c>
      <c r="AU16" s="114">
        <v>1</v>
      </c>
      <c r="AV16" s="114">
        <v>1</v>
      </c>
      <c r="AW16" s="95">
        <f t="shared" si="6"/>
        <v>3</v>
      </c>
      <c r="AX16" s="115" t="s">
        <v>157</v>
      </c>
      <c r="AY16" s="161"/>
      <c r="AZ16" s="96" t="s">
        <v>55</v>
      </c>
      <c r="BA16" s="94">
        <v>1</v>
      </c>
      <c r="BB16" s="114">
        <v>1</v>
      </c>
      <c r="BC16" s="114">
        <v>2</v>
      </c>
      <c r="BD16" s="95">
        <f t="shared" si="7"/>
        <v>2</v>
      </c>
      <c r="BE16" s="115" t="s">
        <v>127</v>
      </c>
      <c r="BF16" s="161"/>
      <c r="BG16" s="96" t="s">
        <v>55</v>
      </c>
      <c r="BH16" s="94">
        <v>2</v>
      </c>
      <c r="BI16" s="114">
        <v>2</v>
      </c>
      <c r="BJ16" s="114">
        <v>2</v>
      </c>
      <c r="BK16" s="95">
        <f t="shared" si="8"/>
        <v>4</v>
      </c>
      <c r="BL16" s="115" t="s">
        <v>158</v>
      </c>
      <c r="BM16" s="161"/>
      <c r="BN16" s="96" t="s">
        <v>42</v>
      </c>
      <c r="BO16" s="94">
        <v>1</v>
      </c>
      <c r="BP16" s="95">
        <v>2</v>
      </c>
      <c r="BQ16" s="95">
        <v>2</v>
      </c>
      <c r="BR16" s="95">
        <f t="shared" si="9"/>
        <v>2</v>
      </c>
      <c r="BS16" s="98" t="s">
        <v>159</v>
      </c>
      <c r="BT16" s="161"/>
      <c r="BU16" s="96" t="s">
        <v>42</v>
      </c>
      <c r="BV16" s="94">
        <v>1</v>
      </c>
      <c r="BW16" s="114">
        <v>2</v>
      </c>
      <c r="BX16" s="114">
        <v>2</v>
      </c>
      <c r="BY16" s="95">
        <f t="shared" si="10"/>
        <v>2</v>
      </c>
      <c r="BZ16" s="115" t="s">
        <v>60</v>
      </c>
      <c r="CA16" s="161"/>
      <c r="CB16" s="96" t="s">
        <v>42</v>
      </c>
      <c r="CC16" s="94">
        <v>2</v>
      </c>
      <c r="CD16" s="114">
        <v>1</v>
      </c>
      <c r="CE16" s="114">
        <v>1</v>
      </c>
      <c r="CF16" s="95">
        <f t="shared" si="11"/>
        <v>2</v>
      </c>
      <c r="CG16" s="115" t="s">
        <v>160</v>
      </c>
      <c r="CH16" s="161"/>
      <c r="CI16" s="96" t="s">
        <v>42</v>
      </c>
      <c r="CJ16" s="94">
        <v>2</v>
      </c>
      <c r="CK16" s="95">
        <v>1</v>
      </c>
      <c r="CL16" s="95">
        <v>2</v>
      </c>
      <c r="CM16" s="95">
        <f t="shared" si="12"/>
        <v>4</v>
      </c>
      <c r="CN16" s="115" t="s">
        <v>160</v>
      </c>
      <c r="CO16" s="161"/>
      <c r="CP16" s="96" t="s">
        <v>42</v>
      </c>
      <c r="CQ16" s="94">
        <v>1</v>
      </c>
      <c r="CR16" s="95">
        <v>2</v>
      </c>
      <c r="CS16" s="114">
        <v>2</v>
      </c>
      <c r="CT16" s="95">
        <f t="shared" si="13"/>
        <v>2</v>
      </c>
      <c r="CU16" s="107" t="s">
        <v>67</v>
      </c>
      <c r="CV16" s="161"/>
      <c r="CW16" s="96" t="s">
        <v>55</v>
      </c>
    </row>
    <row r="17" spans="1:102" ht="85.5" x14ac:dyDescent="0.2">
      <c r="A17" s="116" t="s">
        <v>38</v>
      </c>
      <c r="B17" s="113" t="s">
        <v>161</v>
      </c>
      <c r="C17" s="115" t="s">
        <v>162</v>
      </c>
      <c r="D17" s="94">
        <v>3</v>
      </c>
      <c r="E17" s="114">
        <v>1</v>
      </c>
      <c r="F17" s="114">
        <v>1</v>
      </c>
      <c r="G17" s="95">
        <f t="shared" ref="G17:G24" si="14">D17*(MAX(E17:F17))</f>
        <v>3</v>
      </c>
      <c r="H17" s="115" t="s">
        <v>163</v>
      </c>
      <c r="I17" s="161"/>
      <c r="J17" s="96" t="s">
        <v>42</v>
      </c>
      <c r="K17" s="94">
        <v>3</v>
      </c>
      <c r="L17" s="114">
        <v>2</v>
      </c>
      <c r="M17" s="114">
        <v>3</v>
      </c>
      <c r="N17" s="95">
        <f t="shared" ref="N17:N24" si="15">K17*(MAX(L17:M17))</f>
        <v>9</v>
      </c>
      <c r="O17" s="115" t="s">
        <v>164</v>
      </c>
      <c r="P17" s="163"/>
      <c r="Q17" s="96" t="s">
        <v>42</v>
      </c>
      <c r="R17" s="94">
        <v>3</v>
      </c>
      <c r="S17" s="114">
        <v>2</v>
      </c>
      <c r="T17" s="114">
        <v>3</v>
      </c>
      <c r="U17" s="95">
        <f t="shared" ref="U17:U24" si="16">R17*(MAX(S17:T17))</f>
        <v>9</v>
      </c>
      <c r="V17" s="115" t="s">
        <v>165</v>
      </c>
      <c r="W17" s="161"/>
      <c r="X17" s="96" t="s">
        <v>42</v>
      </c>
      <c r="Y17" s="94">
        <v>3</v>
      </c>
      <c r="Z17" s="95">
        <v>2</v>
      </c>
      <c r="AA17" s="95">
        <v>2</v>
      </c>
      <c r="AB17" s="95">
        <f t="shared" ref="AB17:AB24" si="17">Y17*(MAX(Z17:AA17))</f>
        <v>6</v>
      </c>
      <c r="AC17" s="98" t="s">
        <v>166</v>
      </c>
      <c r="AD17" s="161"/>
      <c r="AE17" s="96" t="s">
        <v>42</v>
      </c>
      <c r="AF17" s="94">
        <v>1</v>
      </c>
      <c r="AG17" s="114">
        <v>2</v>
      </c>
      <c r="AH17" s="114">
        <v>3</v>
      </c>
      <c r="AI17" s="95">
        <f t="shared" ref="AI17:AI24" si="18">AF17*(MAX(AG17:AH17))</f>
        <v>3</v>
      </c>
      <c r="AJ17" s="115" t="s">
        <v>167</v>
      </c>
      <c r="AK17" s="161"/>
      <c r="AL17" s="96" t="s">
        <v>50</v>
      </c>
      <c r="AM17" s="94">
        <v>2</v>
      </c>
      <c r="AN17" s="114">
        <v>2</v>
      </c>
      <c r="AO17" s="114">
        <v>2</v>
      </c>
      <c r="AP17" s="95">
        <f t="shared" ref="AP17:AP24" si="19">AM17*(MAX(AN17:AO17))</f>
        <v>4</v>
      </c>
      <c r="AQ17" s="115" t="s">
        <v>168</v>
      </c>
      <c r="AR17" s="161"/>
      <c r="AS17" s="96" t="s">
        <v>50</v>
      </c>
      <c r="AT17" s="94">
        <v>3</v>
      </c>
      <c r="AU17" s="114">
        <v>1</v>
      </c>
      <c r="AV17" s="114">
        <v>1</v>
      </c>
      <c r="AW17" s="95">
        <f t="shared" ref="AW17:AW24" si="20">AT17*(MAX(AU17:AV17))</f>
        <v>3</v>
      </c>
      <c r="AX17" s="115" t="s">
        <v>169</v>
      </c>
      <c r="AY17" s="161"/>
      <c r="AZ17" s="96" t="s">
        <v>55</v>
      </c>
      <c r="BA17" s="94">
        <v>1</v>
      </c>
      <c r="BB17" s="114">
        <v>1</v>
      </c>
      <c r="BC17" s="114">
        <v>2</v>
      </c>
      <c r="BD17" s="95">
        <f t="shared" ref="BD17:BD24" si="21">BA17*(MAX(BB17:BC17))</f>
        <v>2</v>
      </c>
      <c r="BE17" s="107" t="s">
        <v>67</v>
      </c>
      <c r="BF17" s="161"/>
      <c r="BG17" s="96" t="s">
        <v>55</v>
      </c>
      <c r="BH17" s="94">
        <v>2</v>
      </c>
      <c r="BI17" s="114">
        <v>2</v>
      </c>
      <c r="BJ17" s="114">
        <v>2</v>
      </c>
      <c r="BK17" s="95">
        <f t="shared" ref="BK17:BK24" si="22">BH17*(MAX(BI17:BJ17))</f>
        <v>4</v>
      </c>
      <c r="BL17" s="107" t="s">
        <v>170</v>
      </c>
      <c r="BM17" s="161"/>
      <c r="BN17" s="96" t="s">
        <v>42</v>
      </c>
      <c r="BO17" s="94">
        <v>1</v>
      </c>
      <c r="BP17" s="95">
        <v>2</v>
      </c>
      <c r="BQ17" s="95">
        <v>2</v>
      </c>
      <c r="BR17" s="95">
        <f t="shared" ref="BR17:BR24" si="23">BO17*(MAX(BP17:BQ17))</f>
        <v>2</v>
      </c>
      <c r="BS17" s="95" t="s">
        <v>60</v>
      </c>
      <c r="BT17" s="161"/>
      <c r="BU17" s="96" t="s">
        <v>42</v>
      </c>
      <c r="BV17" s="94">
        <v>1</v>
      </c>
      <c r="BW17" s="114">
        <v>2</v>
      </c>
      <c r="BX17" s="114">
        <v>2</v>
      </c>
      <c r="BY17" s="95">
        <f t="shared" ref="BY17:BY24" si="24">BV17*(MAX(BW17:BX17))</f>
        <v>2</v>
      </c>
      <c r="BZ17" s="107" t="s">
        <v>170</v>
      </c>
      <c r="CA17" s="161"/>
      <c r="CB17" s="96" t="s">
        <v>42</v>
      </c>
      <c r="CC17" s="94">
        <v>2</v>
      </c>
      <c r="CD17" s="114">
        <v>1</v>
      </c>
      <c r="CE17" s="114">
        <v>1</v>
      </c>
      <c r="CF17" s="95">
        <f t="shared" ref="CF17" si="25">CC17*(MAX(CD17:CE17))</f>
        <v>2</v>
      </c>
      <c r="CG17" s="115" t="s">
        <v>171</v>
      </c>
      <c r="CH17" s="161"/>
      <c r="CI17" s="96" t="s">
        <v>42</v>
      </c>
      <c r="CJ17" s="94">
        <v>2</v>
      </c>
      <c r="CK17" s="95">
        <v>1</v>
      </c>
      <c r="CL17" s="95">
        <v>2</v>
      </c>
      <c r="CM17" s="95">
        <f t="shared" ref="CM17:CM24" si="26">CJ17*(MAX(CK17:CL17))</f>
        <v>4</v>
      </c>
      <c r="CN17" s="115" t="s">
        <v>172</v>
      </c>
      <c r="CO17" s="161"/>
      <c r="CP17" s="96" t="s">
        <v>42</v>
      </c>
      <c r="CQ17" s="94">
        <v>1</v>
      </c>
      <c r="CR17" s="95">
        <v>2</v>
      </c>
      <c r="CS17" s="114">
        <v>2</v>
      </c>
      <c r="CT17" s="95">
        <f t="shared" ref="CT17:CT24" si="27">CQ17*(MAX(CR17:CS17))</f>
        <v>2</v>
      </c>
      <c r="CU17" s="115" t="s">
        <v>173</v>
      </c>
      <c r="CV17" s="161"/>
      <c r="CW17" s="96" t="s">
        <v>55</v>
      </c>
    </row>
    <row r="18" spans="1:102" s="83" customFormat="1" ht="100.5" customHeight="1" x14ac:dyDescent="0.2">
      <c r="A18" s="116" t="s">
        <v>38</v>
      </c>
      <c r="B18" s="113" t="s">
        <v>174</v>
      </c>
      <c r="C18" s="107"/>
      <c r="D18" s="94">
        <v>1</v>
      </c>
      <c r="E18" s="114">
        <v>1</v>
      </c>
      <c r="F18" s="114">
        <v>1</v>
      </c>
      <c r="G18" s="95">
        <f>D18*(MAX(E18:F18))</f>
        <v>1</v>
      </c>
      <c r="H18" s="115" t="s">
        <v>175</v>
      </c>
      <c r="I18" s="161"/>
      <c r="J18" s="96" t="s">
        <v>42</v>
      </c>
      <c r="K18" s="94">
        <v>1</v>
      </c>
      <c r="L18" s="114">
        <v>2</v>
      </c>
      <c r="M18" s="114">
        <v>3</v>
      </c>
      <c r="N18" s="95">
        <f>K18*(MAX(L18:M18))</f>
        <v>3</v>
      </c>
      <c r="O18" s="115" t="s">
        <v>176</v>
      </c>
      <c r="P18" s="163"/>
      <c r="Q18" s="96" t="s">
        <v>42</v>
      </c>
      <c r="R18" s="94">
        <v>1</v>
      </c>
      <c r="S18" s="114">
        <v>2</v>
      </c>
      <c r="T18" s="114">
        <v>3</v>
      </c>
      <c r="U18" s="95">
        <f>R18*(MAX(S18:T18))</f>
        <v>3</v>
      </c>
      <c r="V18" s="115" t="s">
        <v>176</v>
      </c>
      <c r="W18" s="161"/>
      <c r="X18" s="96" t="s">
        <v>42</v>
      </c>
      <c r="Y18" s="94">
        <v>1</v>
      </c>
      <c r="Z18" s="95">
        <v>2</v>
      </c>
      <c r="AA18" s="95">
        <v>2</v>
      </c>
      <c r="AB18" s="95">
        <f>Y18*(MAX(Z18:AA18))</f>
        <v>2</v>
      </c>
      <c r="AC18" s="98" t="s">
        <v>177</v>
      </c>
      <c r="AD18" s="161"/>
      <c r="AE18" s="96" t="s">
        <v>42</v>
      </c>
      <c r="AF18" s="94">
        <v>3</v>
      </c>
      <c r="AG18" s="114">
        <v>2</v>
      </c>
      <c r="AH18" s="114">
        <v>3</v>
      </c>
      <c r="AI18" s="95">
        <f>AF18*(MAX(AG18:AH18))</f>
        <v>9</v>
      </c>
      <c r="AJ18" s="115" t="s">
        <v>178</v>
      </c>
      <c r="AK18" s="161"/>
      <c r="AL18" s="96" t="s">
        <v>50</v>
      </c>
      <c r="AM18" s="94">
        <v>2</v>
      </c>
      <c r="AN18" s="114">
        <v>2</v>
      </c>
      <c r="AO18" s="114">
        <v>2</v>
      </c>
      <c r="AP18" s="95">
        <f>AM18*(MAX(AN18:AO18))</f>
        <v>4</v>
      </c>
      <c r="AQ18" s="115" t="s">
        <v>179</v>
      </c>
      <c r="AR18" s="161"/>
      <c r="AS18" s="96" t="s">
        <v>50</v>
      </c>
      <c r="AT18" s="94">
        <v>3</v>
      </c>
      <c r="AU18" s="114">
        <v>1</v>
      </c>
      <c r="AV18" s="114">
        <v>1</v>
      </c>
      <c r="AW18" s="95">
        <f>AT18*(MAX(AU18:AV18))</f>
        <v>3</v>
      </c>
      <c r="AX18" s="115" t="s">
        <v>180</v>
      </c>
      <c r="AY18" s="161"/>
      <c r="AZ18" s="96" t="s">
        <v>55</v>
      </c>
      <c r="BA18" s="94">
        <v>3</v>
      </c>
      <c r="BB18" s="114">
        <v>1</v>
      </c>
      <c r="BC18" s="114">
        <v>2</v>
      </c>
      <c r="BD18" s="95">
        <f>BA18*(MAX(BB18:BC18))</f>
        <v>6</v>
      </c>
      <c r="BE18" s="115" t="s">
        <v>181</v>
      </c>
      <c r="BF18" s="161"/>
      <c r="BG18" s="96" t="s">
        <v>55</v>
      </c>
      <c r="BH18" s="94">
        <v>2</v>
      </c>
      <c r="BI18" s="114">
        <v>2</v>
      </c>
      <c r="BJ18" s="114">
        <v>2</v>
      </c>
      <c r="BK18" s="95">
        <f>BH18*(MAX(BI18:BJ18))</f>
        <v>4</v>
      </c>
      <c r="BL18" s="115" t="s">
        <v>182</v>
      </c>
      <c r="BM18" s="161"/>
      <c r="BN18" s="96" t="s">
        <v>42</v>
      </c>
      <c r="BO18" s="94">
        <v>2</v>
      </c>
      <c r="BP18" s="95">
        <v>2</v>
      </c>
      <c r="BQ18" s="95">
        <v>2</v>
      </c>
      <c r="BR18" s="95">
        <f>BO18*(MAX(BP18:BQ18))</f>
        <v>4</v>
      </c>
      <c r="BS18" s="98" t="s">
        <v>183</v>
      </c>
      <c r="BT18" s="161"/>
      <c r="BU18" s="96" t="s">
        <v>42</v>
      </c>
      <c r="BV18" s="94">
        <v>1</v>
      </c>
      <c r="BW18" s="114">
        <v>2</v>
      </c>
      <c r="BX18" s="114">
        <v>2</v>
      </c>
      <c r="BY18" s="95">
        <f>BV18*(MAX(BW18:BX18))</f>
        <v>2</v>
      </c>
      <c r="BZ18" s="115" t="s">
        <v>184</v>
      </c>
      <c r="CA18" s="161"/>
      <c r="CB18" s="96" t="s">
        <v>42</v>
      </c>
      <c r="CC18" s="94">
        <v>2</v>
      </c>
      <c r="CD18" s="114">
        <v>1</v>
      </c>
      <c r="CE18" s="114">
        <v>1</v>
      </c>
      <c r="CF18" s="95">
        <f>CC18*(MAX(CD18:CE18))</f>
        <v>2</v>
      </c>
      <c r="CG18" s="115" t="s">
        <v>185</v>
      </c>
      <c r="CH18" s="161"/>
      <c r="CI18" s="96" t="s">
        <v>42</v>
      </c>
      <c r="CJ18" s="94">
        <v>2</v>
      </c>
      <c r="CK18" s="95">
        <v>1</v>
      </c>
      <c r="CL18" s="95">
        <v>2</v>
      </c>
      <c r="CM18" s="95">
        <f>CJ18*(MAX(CK18:CL18))</f>
        <v>4</v>
      </c>
      <c r="CN18" s="115" t="s">
        <v>186</v>
      </c>
      <c r="CO18" s="161"/>
      <c r="CP18" s="96" t="s">
        <v>42</v>
      </c>
      <c r="CQ18" s="94">
        <v>1</v>
      </c>
      <c r="CR18" s="95">
        <v>2</v>
      </c>
      <c r="CS18" s="114">
        <v>2</v>
      </c>
      <c r="CT18" s="95">
        <f>CQ18*(MAX(CR18:CS18))</f>
        <v>2</v>
      </c>
      <c r="CU18" s="115" t="s">
        <v>67</v>
      </c>
      <c r="CV18" s="161"/>
      <c r="CW18" s="96" t="s">
        <v>55</v>
      </c>
      <c r="CX18" s="1"/>
    </row>
    <row r="19" spans="1:102" ht="99.75" x14ac:dyDescent="0.2">
      <c r="A19" s="116" t="s">
        <v>38</v>
      </c>
      <c r="B19" s="113" t="s">
        <v>187</v>
      </c>
      <c r="C19" s="115" t="s">
        <v>188</v>
      </c>
      <c r="D19" s="94">
        <v>2</v>
      </c>
      <c r="E19" s="114">
        <v>1</v>
      </c>
      <c r="F19" s="114">
        <v>1</v>
      </c>
      <c r="G19" s="95">
        <f t="shared" si="14"/>
        <v>2</v>
      </c>
      <c r="H19" s="115" t="s">
        <v>189</v>
      </c>
      <c r="I19" s="161"/>
      <c r="J19" s="96" t="s">
        <v>42</v>
      </c>
      <c r="K19" s="94">
        <v>2</v>
      </c>
      <c r="L19" s="114">
        <v>2</v>
      </c>
      <c r="M19" s="114">
        <v>3</v>
      </c>
      <c r="N19" s="95">
        <f t="shared" si="15"/>
        <v>6</v>
      </c>
      <c r="O19" s="115" t="s">
        <v>190</v>
      </c>
      <c r="P19" s="163"/>
      <c r="Q19" s="96" t="s">
        <v>42</v>
      </c>
      <c r="R19" s="94">
        <v>2</v>
      </c>
      <c r="S19" s="114">
        <v>2</v>
      </c>
      <c r="T19" s="114">
        <v>3</v>
      </c>
      <c r="U19" s="95">
        <f t="shared" si="16"/>
        <v>6</v>
      </c>
      <c r="V19" s="115" t="s">
        <v>191</v>
      </c>
      <c r="W19" s="161"/>
      <c r="X19" s="96" t="s">
        <v>42</v>
      </c>
      <c r="Y19" s="94">
        <v>2</v>
      </c>
      <c r="Z19" s="95">
        <v>2</v>
      </c>
      <c r="AA19" s="95">
        <v>2</v>
      </c>
      <c r="AB19" s="95">
        <f t="shared" si="17"/>
        <v>4</v>
      </c>
      <c r="AC19" s="98" t="s">
        <v>192</v>
      </c>
      <c r="AD19" s="161"/>
      <c r="AE19" s="96" t="s">
        <v>42</v>
      </c>
      <c r="AF19" s="94">
        <v>1</v>
      </c>
      <c r="AG19" s="114">
        <v>2</v>
      </c>
      <c r="AH19" s="114">
        <v>3</v>
      </c>
      <c r="AI19" s="95">
        <f t="shared" si="18"/>
        <v>3</v>
      </c>
      <c r="AJ19" s="115" t="s">
        <v>193</v>
      </c>
      <c r="AK19" s="161"/>
      <c r="AL19" s="96" t="s">
        <v>50</v>
      </c>
      <c r="AM19" s="94">
        <v>1</v>
      </c>
      <c r="AN19" s="114">
        <v>2</v>
      </c>
      <c r="AO19" s="114">
        <v>2</v>
      </c>
      <c r="AP19" s="95">
        <f t="shared" si="19"/>
        <v>2</v>
      </c>
      <c r="AQ19" s="115" t="s">
        <v>194</v>
      </c>
      <c r="AR19" s="161"/>
      <c r="AS19" s="96" t="s">
        <v>50</v>
      </c>
      <c r="AT19" s="94">
        <v>3</v>
      </c>
      <c r="AU19" s="114">
        <v>1</v>
      </c>
      <c r="AV19" s="114">
        <v>1</v>
      </c>
      <c r="AW19" s="95">
        <f t="shared" si="20"/>
        <v>3</v>
      </c>
      <c r="AX19" s="115" t="s">
        <v>195</v>
      </c>
      <c r="AY19" s="161"/>
      <c r="AZ19" s="96" t="s">
        <v>55</v>
      </c>
      <c r="BA19" s="94">
        <v>1</v>
      </c>
      <c r="BB19" s="114">
        <v>1</v>
      </c>
      <c r="BC19" s="114">
        <v>2</v>
      </c>
      <c r="BD19" s="95">
        <f t="shared" si="21"/>
        <v>2</v>
      </c>
      <c r="BE19" s="107" t="s">
        <v>67</v>
      </c>
      <c r="BF19" s="161"/>
      <c r="BG19" s="96" t="s">
        <v>55</v>
      </c>
      <c r="BH19" s="94">
        <v>2</v>
      </c>
      <c r="BI19" s="114">
        <v>2</v>
      </c>
      <c r="BJ19" s="114">
        <v>2</v>
      </c>
      <c r="BK19" s="95">
        <f t="shared" si="22"/>
        <v>4</v>
      </c>
      <c r="BL19" s="107" t="s">
        <v>196</v>
      </c>
      <c r="BM19" s="161"/>
      <c r="BN19" s="96" t="s">
        <v>42</v>
      </c>
      <c r="BO19" s="94">
        <v>2</v>
      </c>
      <c r="BP19" s="95">
        <v>2</v>
      </c>
      <c r="BQ19" s="95">
        <v>2</v>
      </c>
      <c r="BR19" s="95">
        <f t="shared" si="23"/>
        <v>4</v>
      </c>
      <c r="BS19" s="95" t="s">
        <v>197</v>
      </c>
      <c r="BT19" s="161"/>
      <c r="BU19" s="96" t="s">
        <v>42</v>
      </c>
      <c r="BV19" s="94">
        <v>1</v>
      </c>
      <c r="BW19" s="114">
        <v>2</v>
      </c>
      <c r="BX19" s="114">
        <v>2</v>
      </c>
      <c r="BY19" s="95">
        <f t="shared" si="24"/>
        <v>2</v>
      </c>
      <c r="BZ19" s="107" t="s">
        <v>67</v>
      </c>
      <c r="CA19" s="161"/>
      <c r="CB19" s="96" t="s">
        <v>42</v>
      </c>
      <c r="CC19" s="94">
        <v>2</v>
      </c>
      <c r="CD19" s="114">
        <v>1</v>
      </c>
      <c r="CE19" s="114">
        <v>1</v>
      </c>
      <c r="CF19" s="95">
        <f t="shared" ref="CF19:CF21" si="28">CC19*(MAX(CD19:CE19))</f>
        <v>2</v>
      </c>
      <c r="CG19" s="115" t="s">
        <v>198</v>
      </c>
      <c r="CH19" s="161"/>
      <c r="CI19" s="96" t="s">
        <v>42</v>
      </c>
      <c r="CJ19" s="94">
        <v>2</v>
      </c>
      <c r="CK19" s="95">
        <v>1</v>
      </c>
      <c r="CL19" s="95">
        <v>2</v>
      </c>
      <c r="CM19" s="95">
        <f t="shared" si="26"/>
        <v>4</v>
      </c>
      <c r="CN19" s="115" t="s">
        <v>199</v>
      </c>
      <c r="CO19" s="161"/>
      <c r="CP19" s="96" t="s">
        <v>42</v>
      </c>
      <c r="CQ19" s="94">
        <v>1</v>
      </c>
      <c r="CR19" s="95">
        <v>2</v>
      </c>
      <c r="CS19" s="114">
        <v>2</v>
      </c>
      <c r="CT19" s="95">
        <f t="shared" si="27"/>
        <v>2</v>
      </c>
      <c r="CU19" s="115" t="s">
        <v>200</v>
      </c>
      <c r="CV19" s="161"/>
      <c r="CW19" s="96" t="s">
        <v>55</v>
      </c>
    </row>
    <row r="20" spans="1:102" ht="71.25" x14ac:dyDescent="0.2">
      <c r="A20" s="116" t="s">
        <v>38</v>
      </c>
      <c r="B20" s="113" t="s">
        <v>201</v>
      </c>
      <c r="C20" s="107"/>
      <c r="D20" s="94">
        <v>3</v>
      </c>
      <c r="E20" s="114">
        <v>1</v>
      </c>
      <c r="F20" s="114">
        <v>1</v>
      </c>
      <c r="G20" s="95">
        <f t="shared" si="14"/>
        <v>3</v>
      </c>
      <c r="H20" s="115" t="s">
        <v>202</v>
      </c>
      <c r="I20" s="161"/>
      <c r="J20" s="96" t="s">
        <v>42</v>
      </c>
      <c r="K20" s="94">
        <v>3</v>
      </c>
      <c r="L20" s="114">
        <v>2</v>
      </c>
      <c r="M20" s="114">
        <v>3</v>
      </c>
      <c r="N20" s="95">
        <f t="shared" si="15"/>
        <v>9</v>
      </c>
      <c r="O20" s="115" t="s">
        <v>202</v>
      </c>
      <c r="P20" s="163"/>
      <c r="Q20" s="96" t="s">
        <v>42</v>
      </c>
      <c r="R20" s="94">
        <v>3</v>
      </c>
      <c r="S20" s="114">
        <v>2</v>
      </c>
      <c r="T20" s="114">
        <v>3</v>
      </c>
      <c r="U20" s="95">
        <f t="shared" si="16"/>
        <v>9</v>
      </c>
      <c r="V20" s="115" t="s">
        <v>203</v>
      </c>
      <c r="W20" s="161"/>
      <c r="X20" s="96" t="s">
        <v>42</v>
      </c>
      <c r="Y20" s="94">
        <v>3</v>
      </c>
      <c r="Z20" s="95">
        <v>2</v>
      </c>
      <c r="AA20" s="95">
        <v>2</v>
      </c>
      <c r="AB20" s="95">
        <f t="shared" si="17"/>
        <v>6</v>
      </c>
      <c r="AC20" s="98" t="s">
        <v>204</v>
      </c>
      <c r="AD20" s="161"/>
      <c r="AE20" s="96" t="s">
        <v>42</v>
      </c>
      <c r="AF20" s="94">
        <v>2</v>
      </c>
      <c r="AG20" s="114">
        <v>2</v>
      </c>
      <c r="AH20" s="114">
        <v>3</v>
      </c>
      <c r="AI20" s="95">
        <f t="shared" si="18"/>
        <v>6</v>
      </c>
      <c r="AJ20" s="115" t="s">
        <v>205</v>
      </c>
      <c r="AK20" s="161"/>
      <c r="AL20" s="96" t="s">
        <v>50</v>
      </c>
      <c r="AM20" s="94">
        <v>2</v>
      </c>
      <c r="AN20" s="114">
        <v>2</v>
      </c>
      <c r="AO20" s="114">
        <v>2</v>
      </c>
      <c r="AP20" s="95">
        <f t="shared" si="19"/>
        <v>4</v>
      </c>
      <c r="AQ20" s="115" t="s">
        <v>206</v>
      </c>
      <c r="AR20" s="161"/>
      <c r="AS20" s="96" t="s">
        <v>50</v>
      </c>
      <c r="AT20" s="94">
        <v>3</v>
      </c>
      <c r="AU20" s="114">
        <v>1</v>
      </c>
      <c r="AV20" s="114">
        <v>1</v>
      </c>
      <c r="AW20" s="95">
        <f t="shared" si="20"/>
        <v>3</v>
      </c>
      <c r="AX20" s="115" t="s">
        <v>195</v>
      </c>
      <c r="AY20" s="161"/>
      <c r="AZ20" s="96" t="s">
        <v>55</v>
      </c>
      <c r="BA20" s="94">
        <v>1</v>
      </c>
      <c r="BB20" s="114">
        <v>1</v>
      </c>
      <c r="BC20" s="114">
        <v>2</v>
      </c>
      <c r="BD20" s="95">
        <f t="shared" si="21"/>
        <v>2</v>
      </c>
      <c r="BE20" s="107" t="s">
        <v>67</v>
      </c>
      <c r="BF20" s="161"/>
      <c r="BG20" s="96" t="s">
        <v>55</v>
      </c>
      <c r="BH20" s="94">
        <v>2</v>
      </c>
      <c r="BI20" s="114">
        <v>2</v>
      </c>
      <c r="BJ20" s="114">
        <v>2</v>
      </c>
      <c r="BK20" s="95">
        <f t="shared" si="22"/>
        <v>4</v>
      </c>
      <c r="BL20" s="115" t="s">
        <v>207</v>
      </c>
      <c r="BM20" s="161"/>
      <c r="BN20" s="96" t="s">
        <v>42</v>
      </c>
      <c r="BO20" s="94">
        <v>2</v>
      </c>
      <c r="BP20" s="95">
        <v>2</v>
      </c>
      <c r="BQ20" s="95">
        <v>2</v>
      </c>
      <c r="BR20" s="95">
        <f t="shared" si="23"/>
        <v>4</v>
      </c>
      <c r="BS20" s="95" t="s">
        <v>208</v>
      </c>
      <c r="BT20" s="161"/>
      <c r="BU20" s="96" t="s">
        <v>42</v>
      </c>
      <c r="BV20" s="94">
        <v>1</v>
      </c>
      <c r="BW20" s="114">
        <v>2</v>
      </c>
      <c r="BX20" s="114">
        <v>2</v>
      </c>
      <c r="BY20" s="95">
        <f t="shared" si="24"/>
        <v>2</v>
      </c>
      <c r="BZ20" s="107" t="s">
        <v>67</v>
      </c>
      <c r="CA20" s="161"/>
      <c r="CB20" s="96" t="s">
        <v>42</v>
      </c>
      <c r="CC20" s="94">
        <v>2</v>
      </c>
      <c r="CD20" s="114">
        <v>1</v>
      </c>
      <c r="CE20" s="114">
        <v>1</v>
      </c>
      <c r="CF20" s="95">
        <f t="shared" si="28"/>
        <v>2</v>
      </c>
      <c r="CG20" s="115" t="s">
        <v>209</v>
      </c>
      <c r="CH20" s="161"/>
      <c r="CI20" s="96" t="s">
        <v>42</v>
      </c>
      <c r="CJ20" s="94">
        <v>2</v>
      </c>
      <c r="CK20" s="95">
        <v>1</v>
      </c>
      <c r="CL20" s="95">
        <v>2</v>
      </c>
      <c r="CM20" s="95">
        <f t="shared" si="26"/>
        <v>4</v>
      </c>
      <c r="CN20" s="115" t="s">
        <v>210</v>
      </c>
      <c r="CO20" s="161"/>
      <c r="CP20" s="96" t="s">
        <v>42</v>
      </c>
      <c r="CQ20" s="94">
        <v>1</v>
      </c>
      <c r="CR20" s="95">
        <v>2</v>
      </c>
      <c r="CS20" s="114">
        <v>2</v>
      </c>
      <c r="CT20" s="95">
        <f t="shared" si="27"/>
        <v>2</v>
      </c>
      <c r="CU20" s="115" t="s">
        <v>67</v>
      </c>
      <c r="CV20" s="161"/>
      <c r="CW20" s="96" t="s">
        <v>55</v>
      </c>
    </row>
    <row r="21" spans="1:102" ht="114" x14ac:dyDescent="0.2">
      <c r="A21" s="116" t="s">
        <v>38</v>
      </c>
      <c r="B21" s="113" t="s">
        <v>211</v>
      </c>
      <c r="C21" s="107"/>
      <c r="D21" s="94">
        <v>3</v>
      </c>
      <c r="E21" s="114">
        <v>1</v>
      </c>
      <c r="F21" s="114">
        <v>1</v>
      </c>
      <c r="G21" s="95">
        <f t="shared" si="14"/>
        <v>3</v>
      </c>
      <c r="H21" s="115" t="s">
        <v>212</v>
      </c>
      <c r="I21" s="161"/>
      <c r="J21" s="96" t="s">
        <v>42</v>
      </c>
      <c r="K21" s="94">
        <v>3</v>
      </c>
      <c r="L21" s="114">
        <v>2</v>
      </c>
      <c r="M21" s="114">
        <v>3</v>
      </c>
      <c r="N21" s="95">
        <f t="shared" si="15"/>
        <v>9</v>
      </c>
      <c r="O21" s="115" t="s">
        <v>213</v>
      </c>
      <c r="P21" s="163"/>
      <c r="Q21" s="96" t="s">
        <v>42</v>
      </c>
      <c r="R21" s="94">
        <v>3</v>
      </c>
      <c r="S21" s="114">
        <v>2</v>
      </c>
      <c r="T21" s="114">
        <v>3</v>
      </c>
      <c r="U21" s="95">
        <f t="shared" si="16"/>
        <v>9</v>
      </c>
      <c r="V21" s="115" t="s">
        <v>214</v>
      </c>
      <c r="W21" s="161"/>
      <c r="X21" s="96" t="s">
        <v>42</v>
      </c>
      <c r="Y21" s="94">
        <v>3</v>
      </c>
      <c r="Z21" s="95">
        <v>2</v>
      </c>
      <c r="AA21" s="95">
        <v>2</v>
      </c>
      <c r="AB21" s="95">
        <f t="shared" si="17"/>
        <v>6</v>
      </c>
      <c r="AC21" s="98" t="s">
        <v>215</v>
      </c>
      <c r="AD21" s="161"/>
      <c r="AE21" s="96" t="s">
        <v>42</v>
      </c>
      <c r="AF21" s="94">
        <v>2</v>
      </c>
      <c r="AG21" s="114">
        <v>2</v>
      </c>
      <c r="AH21" s="114">
        <v>3</v>
      </c>
      <c r="AI21" s="95">
        <f t="shared" si="18"/>
        <v>6</v>
      </c>
      <c r="AJ21" s="115" t="s">
        <v>216</v>
      </c>
      <c r="AK21" s="161"/>
      <c r="AL21" s="96" t="s">
        <v>50</v>
      </c>
      <c r="AM21" s="94">
        <v>2</v>
      </c>
      <c r="AN21" s="114">
        <v>2</v>
      </c>
      <c r="AO21" s="114">
        <v>2</v>
      </c>
      <c r="AP21" s="95">
        <f t="shared" si="19"/>
        <v>4</v>
      </c>
      <c r="AQ21" s="115" t="s">
        <v>206</v>
      </c>
      <c r="AR21" s="161"/>
      <c r="AS21" s="96" t="s">
        <v>50</v>
      </c>
      <c r="AT21" s="94">
        <v>2</v>
      </c>
      <c r="AU21" s="114">
        <v>1</v>
      </c>
      <c r="AV21" s="114">
        <v>1</v>
      </c>
      <c r="AW21" s="95">
        <f t="shared" si="20"/>
        <v>2</v>
      </c>
      <c r="AX21" s="115" t="s">
        <v>195</v>
      </c>
      <c r="AY21" s="161"/>
      <c r="AZ21" s="96" t="s">
        <v>55</v>
      </c>
      <c r="BA21" s="94">
        <v>1</v>
      </c>
      <c r="BB21" s="114">
        <v>1</v>
      </c>
      <c r="BC21" s="114">
        <v>2</v>
      </c>
      <c r="BD21" s="95">
        <f t="shared" si="21"/>
        <v>2</v>
      </c>
      <c r="BE21" s="107" t="s">
        <v>67</v>
      </c>
      <c r="BF21" s="161"/>
      <c r="BG21" s="96" t="s">
        <v>55</v>
      </c>
      <c r="BH21" s="94">
        <v>1</v>
      </c>
      <c r="BI21" s="114">
        <v>2</v>
      </c>
      <c r="BJ21" s="114">
        <v>2</v>
      </c>
      <c r="BK21" s="95">
        <f t="shared" si="22"/>
        <v>2</v>
      </c>
      <c r="BL21" s="115" t="s">
        <v>217</v>
      </c>
      <c r="BM21" s="161"/>
      <c r="BN21" s="96" t="s">
        <v>42</v>
      </c>
      <c r="BO21" s="94">
        <v>1</v>
      </c>
      <c r="BP21" s="95">
        <v>2</v>
      </c>
      <c r="BQ21" s="95">
        <v>2</v>
      </c>
      <c r="BR21" s="95">
        <f t="shared" si="23"/>
        <v>2</v>
      </c>
      <c r="BS21" s="98" t="s">
        <v>218</v>
      </c>
      <c r="BT21" s="161"/>
      <c r="BU21" s="96" t="s">
        <v>42</v>
      </c>
      <c r="BV21" s="94">
        <v>1</v>
      </c>
      <c r="BW21" s="114">
        <v>2</v>
      </c>
      <c r="BX21" s="114">
        <v>2</v>
      </c>
      <c r="BY21" s="95">
        <f t="shared" si="24"/>
        <v>2</v>
      </c>
      <c r="BZ21" s="115" t="s">
        <v>60</v>
      </c>
      <c r="CA21" s="161"/>
      <c r="CB21" s="96" t="s">
        <v>42</v>
      </c>
      <c r="CC21" s="94">
        <v>2</v>
      </c>
      <c r="CD21" s="114">
        <v>1</v>
      </c>
      <c r="CE21" s="114">
        <v>1</v>
      </c>
      <c r="CF21" s="95">
        <f t="shared" si="28"/>
        <v>2</v>
      </c>
      <c r="CG21" s="115" t="s">
        <v>209</v>
      </c>
      <c r="CH21" s="161"/>
      <c r="CI21" s="96" t="s">
        <v>42</v>
      </c>
      <c r="CJ21" s="94">
        <v>2</v>
      </c>
      <c r="CK21" s="95">
        <v>1</v>
      </c>
      <c r="CL21" s="95">
        <v>2</v>
      </c>
      <c r="CM21" s="95">
        <f t="shared" si="26"/>
        <v>4</v>
      </c>
      <c r="CN21" s="115" t="s">
        <v>210</v>
      </c>
      <c r="CO21" s="161"/>
      <c r="CP21" s="96" t="s">
        <v>42</v>
      </c>
      <c r="CQ21" s="94">
        <v>1</v>
      </c>
      <c r="CR21" s="95">
        <v>2</v>
      </c>
      <c r="CS21" s="114">
        <v>2</v>
      </c>
      <c r="CT21" s="95">
        <f t="shared" si="27"/>
        <v>2</v>
      </c>
      <c r="CU21" s="115" t="s">
        <v>67</v>
      </c>
      <c r="CV21" s="161"/>
      <c r="CW21" s="96" t="s">
        <v>55</v>
      </c>
    </row>
    <row r="22" spans="1:102" ht="57" x14ac:dyDescent="0.2">
      <c r="A22" s="116" t="s">
        <v>38</v>
      </c>
      <c r="B22" s="113" t="s">
        <v>219</v>
      </c>
      <c r="C22" s="107"/>
      <c r="D22" s="94">
        <v>3</v>
      </c>
      <c r="E22" s="114">
        <v>1</v>
      </c>
      <c r="F22" s="114">
        <v>1</v>
      </c>
      <c r="G22" s="95">
        <f>D22*(MAX(E22:F22))</f>
        <v>3</v>
      </c>
      <c r="H22" s="115" t="s">
        <v>220</v>
      </c>
      <c r="I22" s="161"/>
      <c r="J22" s="96" t="s">
        <v>42</v>
      </c>
      <c r="K22" s="94">
        <v>3</v>
      </c>
      <c r="L22" s="114">
        <v>2</v>
      </c>
      <c r="M22" s="114">
        <v>3</v>
      </c>
      <c r="N22" s="95">
        <f>K22*(MAX(L22:M22))</f>
        <v>9</v>
      </c>
      <c r="O22" s="115" t="s">
        <v>221</v>
      </c>
      <c r="P22" s="163"/>
      <c r="Q22" s="96" t="s">
        <v>42</v>
      </c>
      <c r="R22" s="94">
        <v>3</v>
      </c>
      <c r="S22" s="114">
        <v>2</v>
      </c>
      <c r="T22" s="114">
        <v>3</v>
      </c>
      <c r="U22" s="95">
        <f>R22*(MAX(S22:T22))</f>
        <v>9</v>
      </c>
      <c r="V22" s="115" t="s">
        <v>221</v>
      </c>
      <c r="W22" s="161"/>
      <c r="X22" s="96" t="s">
        <v>42</v>
      </c>
      <c r="Y22" s="94">
        <v>3</v>
      </c>
      <c r="Z22" s="95">
        <v>2</v>
      </c>
      <c r="AA22" s="95">
        <v>2</v>
      </c>
      <c r="AB22" s="95">
        <f>Y22*(MAX(Z22:AA22))</f>
        <v>6</v>
      </c>
      <c r="AC22" s="98" t="s">
        <v>221</v>
      </c>
      <c r="AD22" s="161"/>
      <c r="AE22" s="96" t="s">
        <v>42</v>
      </c>
      <c r="AF22" s="94">
        <v>1</v>
      </c>
      <c r="AG22" s="114">
        <v>2</v>
      </c>
      <c r="AH22" s="114">
        <v>3</v>
      </c>
      <c r="AI22" s="95">
        <f>AF22*(MAX(AG22:AH22))</f>
        <v>3</v>
      </c>
      <c r="AJ22" s="107" t="s">
        <v>222</v>
      </c>
      <c r="AK22" s="161"/>
      <c r="AL22" s="96" t="s">
        <v>50</v>
      </c>
      <c r="AM22" s="94">
        <v>1</v>
      </c>
      <c r="AN22" s="114">
        <v>2</v>
      </c>
      <c r="AO22" s="114">
        <v>2</v>
      </c>
      <c r="AP22" s="95">
        <f>AM22*(MAX(AN22:AO22))</f>
        <v>2</v>
      </c>
      <c r="AQ22" s="107" t="s">
        <v>222</v>
      </c>
      <c r="AR22" s="161"/>
      <c r="AS22" s="96" t="s">
        <v>50</v>
      </c>
      <c r="AT22" s="94">
        <v>3</v>
      </c>
      <c r="AU22" s="114">
        <v>1</v>
      </c>
      <c r="AV22" s="114">
        <v>1</v>
      </c>
      <c r="AW22" s="95">
        <f>AT22*(MAX(AU22:AV22))</f>
        <v>3</v>
      </c>
      <c r="AX22" s="115" t="s">
        <v>223</v>
      </c>
      <c r="AY22" s="161"/>
      <c r="AZ22" s="96" t="s">
        <v>55</v>
      </c>
      <c r="BA22" s="94">
        <v>1</v>
      </c>
      <c r="BB22" s="114">
        <v>1</v>
      </c>
      <c r="BC22" s="114">
        <v>2</v>
      </c>
      <c r="BD22" s="95">
        <f>BA22*(MAX(BB22:BC22))</f>
        <v>2</v>
      </c>
      <c r="BE22" s="107" t="s">
        <v>67</v>
      </c>
      <c r="BF22" s="161"/>
      <c r="BG22" s="96" t="s">
        <v>55</v>
      </c>
      <c r="BH22" s="94">
        <v>1</v>
      </c>
      <c r="BI22" s="114">
        <v>2</v>
      </c>
      <c r="BJ22" s="114">
        <v>2</v>
      </c>
      <c r="BK22" s="95">
        <f>BH22*(MAX(BI22:BJ22))</f>
        <v>2</v>
      </c>
      <c r="BL22" s="115" t="s">
        <v>224</v>
      </c>
      <c r="BM22" s="161"/>
      <c r="BN22" s="96" t="s">
        <v>42</v>
      </c>
      <c r="BO22" s="94">
        <v>1</v>
      </c>
      <c r="BP22" s="95">
        <v>2</v>
      </c>
      <c r="BQ22" s="95">
        <v>2</v>
      </c>
      <c r="BR22" s="95">
        <f>BO22*(MAX(BP22:BQ22))</f>
        <v>2</v>
      </c>
      <c r="BS22" s="98" t="s">
        <v>225</v>
      </c>
      <c r="BT22" s="161"/>
      <c r="BU22" s="96" t="s">
        <v>42</v>
      </c>
      <c r="BV22" s="94">
        <v>1</v>
      </c>
      <c r="BW22" s="114">
        <v>2</v>
      </c>
      <c r="BX22" s="114">
        <v>2</v>
      </c>
      <c r="BY22" s="95">
        <f>BV22*(MAX(BW22:BX22))</f>
        <v>2</v>
      </c>
      <c r="BZ22" s="115" t="s">
        <v>60</v>
      </c>
      <c r="CA22" s="161"/>
      <c r="CB22" s="96" t="s">
        <v>42</v>
      </c>
      <c r="CC22" s="94">
        <v>2</v>
      </c>
      <c r="CD22" s="114">
        <v>1</v>
      </c>
      <c r="CE22" s="114">
        <v>1</v>
      </c>
      <c r="CF22" s="95">
        <f>CC22*(MAX(CD22:CE22))</f>
        <v>2</v>
      </c>
      <c r="CG22" s="115" t="s">
        <v>226</v>
      </c>
      <c r="CH22" s="161"/>
      <c r="CI22" s="96" t="s">
        <v>42</v>
      </c>
      <c r="CJ22" s="94">
        <v>2</v>
      </c>
      <c r="CK22" s="95">
        <v>1</v>
      </c>
      <c r="CL22" s="95">
        <v>2</v>
      </c>
      <c r="CM22" s="95">
        <f>CJ22*(MAX(CK22:CL22))</f>
        <v>4</v>
      </c>
      <c r="CN22" s="115" t="s">
        <v>227</v>
      </c>
      <c r="CO22" s="161"/>
      <c r="CP22" s="96" t="s">
        <v>42</v>
      </c>
      <c r="CQ22" s="94">
        <v>1</v>
      </c>
      <c r="CR22" s="95">
        <v>2</v>
      </c>
      <c r="CS22" s="114">
        <v>2</v>
      </c>
      <c r="CT22" s="95">
        <f>CQ22*(MAX(CR22:CS22))</f>
        <v>2</v>
      </c>
      <c r="CU22" s="115" t="s">
        <v>67</v>
      </c>
      <c r="CV22" s="161"/>
      <c r="CW22" s="96" t="s">
        <v>55</v>
      </c>
    </row>
    <row r="23" spans="1:102" ht="42.75" x14ac:dyDescent="0.2">
      <c r="A23" s="116" t="s">
        <v>38</v>
      </c>
      <c r="B23" s="113" t="s">
        <v>228</v>
      </c>
      <c r="C23" s="115" t="s">
        <v>229</v>
      </c>
      <c r="D23" s="94">
        <v>1</v>
      </c>
      <c r="E23" s="114">
        <v>1</v>
      </c>
      <c r="F23" s="114">
        <v>1</v>
      </c>
      <c r="G23" s="95">
        <f>D23*(MAX(E23:F23))</f>
        <v>1</v>
      </c>
      <c r="H23" s="115" t="s">
        <v>230</v>
      </c>
      <c r="I23" s="161"/>
      <c r="J23" s="96" t="s">
        <v>42</v>
      </c>
      <c r="K23" s="94">
        <v>1</v>
      </c>
      <c r="L23" s="114">
        <v>2</v>
      </c>
      <c r="M23" s="114">
        <v>3</v>
      </c>
      <c r="N23" s="95">
        <f>K23*(MAX(L23:M23))</f>
        <v>3</v>
      </c>
      <c r="O23" s="107" t="s">
        <v>231</v>
      </c>
      <c r="P23" s="163"/>
      <c r="Q23" s="96" t="s">
        <v>42</v>
      </c>
      <c r="R23" s="94">
        <v>1</v>
      </c>
      <c r="S23" s="114">
        <v>2</v>
      </c>
      <c r="T23" s="114">
        <v>3</v>
      </c>
      <c r="U23" s="95">
        <f>R23*(MAX(S23:T23))</f>
        <v>3</v>
      </c>
      <c r="V23" s="107" t="s">
        <v>231</v>
      </c>
      <c r="W23" s="161"/>
      <c r="X23" s="96" t="s">
        <v>42</v>
      </c>
      <c r="Y23" s="94">
        <v>1</v>
      </c>
      <c r="Z23" s="95">
        <v>2</v>
      </c>
      <c r="AA23" s="95">
        <v>2</v>
      </c>
      <c r="AB23" s="95">
        <f>Y23*(MAX(Z23:AA23))</f>
        <v>2</v>
      </c>
      <c r="AC23" s="95" t="s">
        <v>231</v>
      </c>
      <c r="AD23" s="161"/>
      <c r="AE23" s="96" t="s">
        <v>42</v>
      </c>
      <c r="AF23" s="94">
        <v>1</v>
      </c>
      <c r="AG23" s="114">
        <v>2</v>
      </c>
      <c r="AH23" s="114">
        <v>3</v>
      </c>
      <c r="AI23" s="95">
        <f>AF23*(MAX(AG23:AH23))</f>
        <v>3</v>
      </c>
      <c r="AJ23" s="115" t="s">
        <v>232</v>
      </c>
      <c r="AK23" s="161"/>
      <c r="AL23" s="96" t="s">
        <v>50</v>
      </c>
      <c r="AM23" s="94">
        <v>2</v>
      </c>
      <c r="AN23" s="114">
        <v>2</v>
      </c>
      <c r="AO23" s="114">
        <v>2</v>
      </c>
      <c r="AP23" s="95">
        <f>AM23*(MAX(AN23:AO23))</f>
        <v>4</v>
      </c>
      <c r="AQ23" s="115" t="s">
        <v>233</v>
      </c>
      <c r="AR23" s="161"/>
      <c r="AS23" s="96" t="s">
        <v>50</v>
      </c>
      <c r="AT23" s="94">
        <v>3</v>
      </c>
      <c r="AU23" s="114">
        <v>1</v>
      </c>
      <c r="AV23" s="114">
        <v>1</v>
      </c>
      <c r="AW23" s="95">
        <f>AT23*(MAX(AU23:AV23))</f>
        <v>3</v>
      </c>
      <c r="AX23" s="115" t="s">
        <v>234</v>
      </c>
      <c r="AY23" s="161"/>
      <c r="AZ23" s="96" t="s">
        <v>55</v>
      </c>
      <c r="BA23" s="94">
        <v>1</v>
      </c>
      <c r="BB23" s="114">
        <v>1</v>
      </c>
      <c r="BC23" s="114">
        <v>2</v>
      </c>
      <c r="BD23" s="95">
        <f>BA23*(MAX(BB23:BC23))</f>
        <v>2</v>
      </c>
      <c r="BE23" s="115" t="s">
        <v>67</v>
      </c>
      <c r="BF23" s="161"/>
      <c r="BG23" s="96" t="s">
        <v>55</v>
      </c>
      <c r="BH23" s="94">
        <v>1</v>
      </c>
      <c r="BI23" s="114">
        <v>2</v>
      </c>
      <c r="BJ23" s="114">
        <v>2</v>
      </c>
      <c r="BK23" s="95">
        <f>BH23*(MAX(BI23:BJ23))</f>
        <v>2</v>
      </c>
      <c r="BL23" s="115" t="s">
        <v>235</v>
      </c>
      <c r="BM23" s="161"/>
      <c r="BN23" s="96" t="s">
        <v>42</v>
      </c>
      <c r="BO23" s="94">
        <v>1</v>
      </c>
      <c r="BP23" s="95">
        <v>2</v>
      </c>
      <c r="BQ23" s="95">
        <v>2</v>
      </c>
      <c r="BR23" s="95">
        <f>BO23*(MAX(BP23:BQ23))</f>
        <v>2</v>
      </c>
      <c r="BS23" s="95" t="s">
        <v>60</v>
      </c>
      <c r="BT23" s="161"/>
      <c r="BU23" s="96" t="s">
        <v>42</v>
      </c>
      <c r="BV23" s="94">
        <v>1</v>
      </c>
      <c r="BW23" s="114">
        <v>2</v>
      </c>
      <c r="BX23" s="114">
        <v>2</v>
      </c>
      <c r="BY23" s="95">
        <f>BV23*(MAX(BW23:BX23))</f>
        <v>2</v>
      </c>
      <c r="BZ23" s="115" t="s">
        <v>60</v>
      </c>
      <c r="CA23" s="161"/>
      <c r="CB23" s="96" t="s">
        <v>42</v>
      </c>
      <c r="CC23" s="94">
        <v>2</v>
      </c>
      <c r="CD23" s="114">
        <v>1</v>
      </c>
      <c r="CE23" s="114">
        <v>1</v>
      </c>
      <c r="CF23" s="95">
        <f>CC23*(MAX(CD23:CE23))</f>
        <v>2</v>
      </c>
      <c r="CG23" s="115" t="s">
        <v>236</v>
      </c>
      <c r="CH23" s="161"/>
      <c r="CI23" s="96" t="s">
        <v>42</v>
      </c>
      <c r="CJ23" s="94">
        <v>2</v>
      </c>
      <c r="CK23" s="95">
        <v>1</v>
      </c>
      <c r="CL23" s="95">
        <v>2</v>
      </c>
      <c r="CM23" s="95">
        <f>CJ23*(MAX(CK23:CL23))</f>
        <v>4</v>
      </c>
      <c r="CN23" s="115" t="s">
        <v>236</v>
      </c>
      <c r="CO23" s="161"/>
      <c r="CP23" s="96" t="s">
        <v>42</v>
      </c>
      <c r="CQ23" s="94">
        <v>1</v>
      </c>
      <c r="CR23" s="95">
        <v>2</v>
      </c>
      <c r="CS23" s="114">
        <v>2</v>
      </c>
      <c r="CT23" s="95">
        <f>CQ23*(MAX(CR23:CS23))</f>
        <v>2</v>
      </c>
      <c r="CU23" s="115" t="s">
        <v>67</v>
      </c>
      <c r="CV23" s="161"/>
      <c r="CW23" s="96" t="s">
        <v>55</v>
      </c>
    </row>
    <row r="24" spans="1:102" ht="99.75" x14ac:dyDescent="0.2">
      <c r="A24" s="116" t="s">
        <v>38</v>
      </c>
      <c r="B24" s="113" t="s">
        <v>237</v>
      </c>
      <c r="C24" s="107"/>
      <c r="D24" s="94">
        <v>3</v>
      </c>
      <c r="E24" s="114">
        <v>1</v>
      </c>
      <c r="F24" s="114">
        <v>1</v>
      </c>
      <c r="G24" s="95">
        <f t="shared" si="14"/>
        <v>3</v>
      </c>
      <c r="H24" s="115" t="s">
        <v>238</v>
      </c>
      <c r="I24" s="161"/>
      <c r="J24" s="96" t="s">
        <v>42</v>
      </c>
      <c r="K24" s="94">
        <v>3</v>
      </c>
      <c r="L24" s="114">
        <v>2</v>
      </c>
      <c r="M24" s="114">
        <v>3</v>
      </c>
      <c r="N24" s="95">
        <f t="shared" si="15"/>
        <v>9</v>
      </c>
      <c r="O24" s="115" t="s">
        <v>238</v>
      </c>
      <c r="P24" s="163"/>
      <c r="Q24" s="96" t="s">
        <v>42</v>
      </c>
      <c r="R24" s="94">
        <v>3</v>
      </c>
      <c r="S24" s="114">
        <v>2</v>
      </c>
      <c r="T24" s="114">
        <v>3</v>
      </c>
      <c r="U24" s="95">
        <f t="shared" si="16"/>
        <v>9</v>
      </c>
      <c r="V24" s="115" t="s">
        <v>238</v>
      </c>
      <c r="W24" s="161"/>
      <c r="X24" s="96" t="s">
        <v>42</v>
      </c>
      <c r="Y24" s="94">
        <v>3</v>
      </c>
      <c r="Z24" s="95">
        <v>2</v>
      </c>
      <c r="AA24" s="95">
        <v>2</v>
      </c>
      <c r="AB24" s="95">
        <f t="shared" si="17"/>
        <v>6</v>
      </c>
      <c r="AC24" s="98" t="s">
        <v>238</v>
      </c>
      <c r="AD24" s="161"/>
      <c r="AE24" s="96" t="s">
        <v>42</v>
      </c>
      <c r="AF24" s="94">
        <v>1</v>
      </c>
      <c r="AG24" s="114">
        <v>2</v>
      </c>
      <c r="AH24" s="114">
        <v>3</v>
      </c>
      <c r="AI24" s="95">
        <f t="shared" si="18"/>
        <v>3</v>
      </c>
      <c r="AJ24" s="115" t="s">
        <v>239</v>
      </c>
      <c r="AK24" s="161"/>
      <c r="AL24" s="96" t="s">
        <v>50</v>
      </c>
      <c r="AM24" s="94">
        <v>2</v>
      </c>
      <c r="AN24" s="114">
        <v>2</v>
      </c>
      <c r="AO24" s="114">
        <v>2</v>
      </c>
      <c r="AP24" s="95">
        <f t="shared" si="19"/>
        <v>4</v>
      </c>
      <c r="AQ24" s="115" t="s">
        <v>240</v>
      </c>
      <c r="AR24" s="161"/>
      <c r="AS24" s="96" t="s">
        <v>50</v>
      </c>
      <c r="AT24" s="94">
        <v>2</v>
      </c>
      <c r="AU24" s="114">
        <v>1</v>
      </c>
      <c r="AV24" s="114">
        <v>1</v>
      </c>
      <c r="AW24" s="95">
        <f t="shared" si="20"/>
        <v>2</v>
      </c>
      <c r="AX24" s="115" t="s">
        <v>241</v>
      </c>
      <c r="AY24" s="161"/>
      <c r="AZ24" s="96" t="s">
        <v>55</v>
      </c>
      <c r="BA24" s="94">
        <v>1</v>
      </c>
      <c r="BB24" s="114">
        <v>1</v>
      </c>
      <c r="BC24" s="114">
        <v>2</v>
      </c>
      <c r="BD24" s="95">
        <f t="shared" si="21"/>
        <v>2</v>
      </c>
      <c r="BE24" s="107" t="s">
        <v>67</v>
      </c>
      <c r="BF24" s="161"/>
      <c r="BG24" s="96" t="s">
        <v>55</v>
      </c>
      <c r="BH24" s="94">
        <v>1</v>
      </c>
      <c r="BI24" s="114">
        <v>2</v>
      </c>
      <c r="BJ24" s="114">
        <v>2</v>
      </c>
      <c r="BK24" s="95">
        <f t="shared" si="22"/>
        <v>2</v>
      </c>
      <c r="BL24" s="107" t="s">
        <v>242</v>
      </c>
      <c r="BM24" s="161"/>
      <c r="BN24" s="96" t="s">
        <v>42</v>
      </c>
      <c r="BO24" s="94">
        <v>1</v>
      </c>
      <c r="BP24" s="95">
        <v>2</v>
      </c>
      <c r="BQ24" s="95">
        <v>2</v>
      </c>
      <c r="BR24" s="95">
        <f t="shared" si="23"/>
        <v>2</v>
      </c>
      <c r="BS24" s="98" t="s">
        <v>243</v>
      </c>
      <c r="BT24" s="161"/>
      <c r="BU24" s="96" t="s">
        <v>42</v>
      </c>
      <c r="BV24" s="94">
        <v>1</v>
      </c>
      <c r="BW24" s="114">
        <v>2</v>
      </c>
      <c r="BX24" s="114">
        <v>2</v>
      </c>
      <c r="BY24" s="95">
        <f t="shared" si="24"/>
        <v>2</v>
      </c>
      <c r="BZ24" s="115" t="s">
        <v>67</v>
      </c>
      <c r="CA24" s="161"/>
      <c r="CB24" s="96" t="s">
        <v>42</v>
      </c>
      <c r="CC24" s="94">
        <v>2</v>
      </c>
      <c r="CD24" s="114">
        <v>1</v>
      </c>
      <c r="CE24" s="114">
        <v>1</v>
      </c>
      <c r="CF24" s="95">
        <f t="shared" ref="CF24" si="29">CC24*(MAX(CD24:CE24))</f>
        <v>2</v>
      </c>
      <c r="CG24" s="115" t="s">
        <v>244</v>
      </c>
      <c r="CH24" s="161"/>
      <c r="CI24" s="96" t="s">
        <v>42</v>
      </c>
      <c r="CJ24" s="94">
        <v>2</v>
      </c>
      <c r="CK24" s="95">
        <v>1</v>
      </c>
      <c r="CL24" s="95">
        <v>2</v>
      </c>
      <c r="CM24" s="95">
        <f t="shared" si="26"/>
        <v>4</v>
      </c>
      <c r="CN24" s="115" t="s">
        <v>245</v>
      </c>
      <c r="CO24" s="161"/>
      <c r="CP24" s="96" t="s">
        <v>42</v>
      </c>
      <c r="CQ24" s="94">
        <v>1</v>
      </c>
      <c r="CR24" s="95">
        <v>2</v>
      </c>
      <c r="CS24" s="114">
        <v>2</v>
      </c>
      <c r="CT24" s="95">
        <f t="shared" si="27"/>
        <v>2</v>
      </c>
      <c r="CU24" s="115" t="s">
        <v>246</v>
      </c>
      <c r="CV24" s="161"/>
      <c r="CW24" s="96" t="s">
        <v>55</v>
      </c>
    </row>
    <row r="25" spans="1:102" ht="15" thickBot="1" x14ac:dyDescent="0.25">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row>
    <row r="26" spans="1:102" ht="15.75" thickBot="1" x14ac:dyDescent="0.3">
      <c r="A26" s="38"/>
      <c r="B26" s="39"/>
      <c r="C26" s="49"/>
      <c r="D26" s="45" t="s">
        <v>247</v>
      </c>
      <c r="E26" s="40"/>
      <c r="F26" s="40" t="s">
        <v>248</v>
      </c>
      <c r="G26" s="40" t="s">
        <v>249</v>
      </c>
      <c r="H26" s="44"/>
      <c r="I26" s="44"/>
      <c r="J26" s="46"/>
      <c r="K26" s="47" t="s">
        <v>247</v>
      </c>
      <c r="L26" s="40"/>
      <c r="M26" s="40" t="s">
        <v>248</v>
      </c>
      <c r="N26" s="40" t="s">
        <v>249</v>
      </c>
      <c r="O26" s="40"/>
      <c r="P26" s="44"/>
      <c r="Q26" s="44"/>
      <c r="R26" s="45" t="s">
        <v>247</v>
      </c>
      <c r="S26" s="40"/>
      <c r="T26" s="40" t="s">
        <v>248</v>
      </c>
      <c r="U26" s="40" t="s">
        <v>249</v>
      </c>
      <c r="V26" s="40"/>
      <c r="W26" s="44"/>
      <c r="X26" s="46"/>
      <c r="Y26" s="45" t="s">
        <v>247</v>
      </c>
      <c r="Z26" s="40"/>
      <c r="AA26" s="40" t="s">
        <v>248</v>
      </c>
      <c r="AB26" s="40" t="s">
        <v>249</v>
      </c>
      <c r="AC26" s="81"/>
      <c r="AD26" s="81"/>
      <c r="AE26" s="81"/>
      <c r="AF26" s="47" t="s">
        <v>247</v>
      </c>
      <c r="AG26" s="40"/>
      <c r="AH26" s="40" t="s">
        <v>248</v>
      </c>
      <c r="AI26" s="40" t="s">
        <v>249</v>
      </c>
      <c r="AJ26" s="40"/>
      <c r="AK26" s="44"/>
      <c r="AL26" s="44"/>
      <c r="AM26" s="45" t="s">
        <v>247</v>
      </c>
      <c r="AN26" s="40"/>
      <c r="AO26" s="40" t="s">
        <v>248</v>
      </c>
      <c r="AP26" s="40" t="s">
        <v>249</v>
      </c>
      <c r="AQ26" s="40"/>
      <c r="AR26" s="44"/>
      <c r="AS26" s="46"/>
      <c r="AT26" s="47" t="s">
        <v>247</v>
      </c>
      <c r="AU26" s="40"/>
      <c r="AV26" s="40" t="s">
        <v>248</v>
      </c>
      <c r="AW26" s="40" t="s">
        <v>249</v>
      </c>
      <c r="AX26" s="40"/>
      <c r="AY26" s="44"/>
      <c r="AZ26" s="44"/>
      <c r="BA26" s="45" t="s">
        <v>247</v>
      </c>
      <c r="BB26" s="40"/>
      <c r="BC26" s="40" t="s">
        <v>248</v>
      </c>
      <c r="BD26" s="40" t="s">
        <v>249</v>
      </c>
      <c r="BE26" s="40"/>
      <c r="BF26" s="44"/>
      <c r="BG26" s="46"/>
      <c r="BH26" s="47" t="s">
        <v>247</v>
      </c>
      <c r="BI26" s="40"/>
      <c r="BJ26" s="40" t="s">
        <v>248</v>
      </c>
      <c r="BK26" s="40" t="s">
        <v>249</v>
      </c>
      <c r="BL26" s="40"/>
      <c r="BM26" s="44"/>
      <c r="BN26" s="44"/>
      <c r="BO26" s="45" t="s">
        <v>247</v>
      </c>
      <c r="BP26" s="40"/>
      <c r="BQ26" s="40" t="s">
        <v>248</v>
      </c>
      <c r="BR26" s="40" t="s">
        <v>249</v>
      </c>
      <c r="BS26" s="81"/>
      <c r="BT26" s="81"/>
      <c r="BU26" s="81"/>
      <c r="BV26" s="45" t="s">
        <v>247</v>
      </c>
      <c r="BW26" s="40"/>
      <c r="BX26" s="40" t="s">
        <v>248</v>
      </c>
      <c r="BY26" s="40" t="s">
        <v>249</v>
      </c>
      <c r="BZ26" s="40"/>
      <c r="CA26" s="44"/>
      <c r="CB26" s="46"/>
      <c r="CC26" s="47" t="s">
        <v>247</v>
      </c>
      <c r="CD26" s="40"/>
      <c r="CE26" s="40" t="s">
        <v>248</v>
      </c>
      <c r="CF26" s="40" t="s">
        <v>249</v>
      </c>
      <c r="CG26" s="40"/>
      <c r="CH26" s="44"/>
      <c r="CI26" s="44"/>
      <c r="CJ26" s="47" t="s">
        <v>247</v>
      </c>
      <c r="CK26" s="40"/>
      <c r="CL26" s="40" t="s">
        <v>248</v>
      </c>
      <c r="CM26" s="40" t="s">
        <v>249</v>
      </c>
      <c r="CN26" s="81"/>
      <c r="CO26" s="81"/>
      <c r="CP26" s="81"/>
      <c r="CQ26" s="45" t="s">
        <v>247</v>
      </c>
      <c r="CR26" s="40"/>
      <c r="CS26" s="40" t="s">
        <v>248</v>
      </c>
      <c r="CT26" s="40" t="s">
        <v>249</v>
      </c>
      <c r="CU26" s="40"/>
      <c r="CV26" s="44"/>
      <c r="CW26" s="46"/>
    </row>
    <row r="27" spans="1:102" x14ac:dyDescent="0.2">
      <c r="A27" s="2"/>
      <c r="B27" s="3" t="s">
        <v>250</v>
      </c>
      <c r="C27" s="37"/>
      <c r="D27" s="2">
        <f>MAX(D13:D24)</f>
        <v>3</v>
      </c>
      <c r="E27" s="3"/>
      <c r="F27" s="3">
        <f>MAX(E13:F24)</f>
        <v>1</v>
      </c>
      <c r="G27" s="3">
        <f>MAX(G13:G24)</f>
        <v>3</v>
      </c>
      <c r="H27" s="37"/>
      <c r="I27" s="37"/>
      <c r="J27" s="4"/>
      <c r="K27" s="36">
        <f>MAX(K13:K24)</f>
        <v>3</v>
      </c>
      <c r="L27" s="3"/>
      <c r="M27" s="3">
        <f>MAX(L13:M24)</f>
        <v>3</v>
      </c>
      <c r="N27" s="3">
        <f>MAX(N13:N24)</f>
        <v>9</v>
      </c>
      <c r="O27" s="3"/>
      <c r="P27" s="37"/>
      <c r="Q27" s="37"/>
      <c r="R27" s="2">
        <f>MAX(R13:R24)</f>
        <v>3</v>
      </c>
      <c r="S27" s="3"/>
      <c r="T27" s="3">
        <f>MAX(S13:T24)</f>
        <v>3</v>
      </c>
      <c r="U27" s="3">
        <f>MAX(U13:U24)</f>
        <v>9</v>
      </c>
      <c r="V27" s="3"/>
      <c r="W27" s="37"/>
      <c r="X27" s="4"/>
      <c r="Y27" s="82">
        <f>MAX(Y13:Y24)</f>
        <v>3</v>
      </c>
      <c r="Z27" s="82"/>
      <c r="AA27" s="82">
        <f>MAX(Z13:AA24)</f>
        <v>2</v>
      </c>
      <c r="AB27" s="3">
        <f>MAX(AB13:AB24)</f>
        <v>6</v>
      </c>
      <c r="AC27" s="82"/>
      <c r="AD27" s="82"/>
      <c r="AE27" s="82"/>
      <c r="AF27" s="36">
        <f>MAX(AF13:AF24)</f>
        <v>3</v>
      </c>
      <c r="AG27" s="3"/>
      <c r="AH27" s="3">
        <f>MAX(AG13:AH24)</f>
        <v>3</v>
      </c>
      <c r="AI27" s="3">
        <f>MAX(AI13:AI24)</f>
        <v>9</v>
      </c>
      <c r="AJ27" s="3"/>
      <c r="AK27" s="37"/>
      <c r="AL27" s="37"/>
      <c r="AM27" s="2">
        <f>MAX(AM13:AM24)</f>
        <v>3</v>
      </c>
      <c r="AN27" s="3"/>
      <c r="AO27" s="3">
        <f>MAX(AN13:AO24)</f>
        <v>2</v>
      </c>
      <c r="AP27" s="3">
        <f>MAX(AP13:AP24)</f>
        <v>6</v>
      </c>
      <c r="AQ27" s="3"/>
      <c r="AR27" s="37"/>
      <c r="AS27" s="4"/>
      <c r="AT27" s="36">
        <f>MAX(AT13:AT24)</f>
        <v>3</v>
      </c>
      <c r="AU27" s="3"/>
      <c r="AV27" s="3">
        <f>MAX(AU13:AV24)</f>
        <v>1</v>
      </c>
      <c r="AW27" s="3">
        <f>MAX(AW13:AW24)</f>
        <v>3</v>
      </c>
      <c r="AX27" s="3"/>
      <c r="AY27" s="37"/>
      <c r="AZ27" s="37"/>
      <c r="BA27" s="2">
        <f>MAX(BA13:BA24)</f>
        <v>3</v>
      </c>
      <c r="BB27" s="3"/>
      <c r="BC27" s="3">
        <f>MAX(BB13:BC24)</f>
        <v>2</v>
      </c>
      <c r="BD27" s="3">
        <f>MAX(BD13:BD24)</f>
        <v>6</v>
      </c>
      <c r="BE27" s="3"/>
      <c r="BF27" s="37"/>
      <c r="BG27" s="4"/>
      <c r="BH27" s="36">
        <f>MAX(BH13:BH24)</f>
        <v>3</v>
      </c>
      <c r="BI27" s="3"/>
      <c r="BJ27" s="3">
        <f>MAX(BI13:BJ24)</f>
        <v>2</v>
      </c>
      <c r="BK27" s="3">
        <f>MAX(BK13:BK24)</f>
        <v>6</v>
      </c>
      <c r="BL27" s="3"/>
      <c r="BM27" s="37"/>
      <c r="BN27" s="37"/>
      <c r="BO27" s="2">
        <f>MAX(BO13:BO24)</f>
        <v>3</v>
      </c>
      <c r="BP27" s="3"/>
      <c r="BQ27" s="3">
        <f>MAX(BP13:BQ24)</f>
        <v>2</v>
      </c>
      <c r="BR27" s="3">
        <f>MAX(BR13:BR24)</f>
        <v>6</v>
      </c>
      <c r="BS27" s="82"/>
      <c r="BT27" s="82"/>
      <c r="BU27" s="82"/>
      <c r="BV27" s="2">
        <f>MAX(BV13:BV24)</f>
        <v>1</v>
      </c>
      <c r="BW27" s="3"/>
      <c r="BX27" s="3">
        <f>MAX(BW13:BX24)</f>
        <v>2</v>
      </c>
      <c r="BY27" s="3">
        <f>MAX(BY13:BY24)</f>
        <v>2</v>
      </c>
      <c r="BZ27" s="3"/>
      <c r="CA27" s="37"/>
      <c r="CB27" s="4"/>
      <c r="CC27" s="36">
        <f>MAX(CC13:CC24)</f>
        <v>2</v>
      </c>
      <c r="CD27" s="3"/>
      <c r="CE27" s="3">
        <f>MAX(CD13:CE24)</f>
        <v>1</v>
      </c>
      <c r="CF27" s="3">
        <f>MAX(CF13:CF24)</f>
        <v>2</v>
      </c>
      <c r="CG27" s="3"/>
      <c r="CH27" s="37"/>
      <c r="CI27" s="37"/>
      <c r="CJ27" s="36">
        <f>MAX(CJ13:CJ24)</f>
        <v>2</v>
      </c>
      <c r="CK27" s="3"/>
      <c r="CL27" s="3">
        <f>MAX(CK13:CL24)</f>
        <v>2</v>
      </c>
      <c r="CM27" s="3">
        <f>MAX(CM13:CM24)</f>
        <v>4</v>
      </c>
      <c r="CN27" s="82"/>
      <c r="CO27" s="82"/>
      <c r="CP27" s="82"/>
      <c r="CQ27" s="2">
        <f>MAX(CQ13:CQ24)</f>
        <v>1</v>
      </c>
      <c r="CR27" s="3"/>
      <c r="CS27" s="3">
        <f>MAX(CR13:CS24)</f>
        <v>2</v>
      </c>
      <c r="CT27" s="3">
        <f>MAX(CT13:CT24)</f>
        <v>2</v>
      </c>
      <c r="CU27" s="3"/>
      <c r="CV27" s="37"/>
      <c r="CW27" s="4"/>
    </row>
    <row r="28" spans="1:102" ht="15.75" thickBot="1" x14ac:dyDescent="0.3">
      <c r="A28" s="5"/>
      <c r="B28" s="6" t="s">
        <v>251</v>
      </c>
      <c r="C28" s="31"/>
      <c r="D28" s="5" t="str">
        <f>VLOOKUP(D27,Ratings!$C$2:$D$5,2,FALSE)</f>
        <v>High</v>
      </c>
      <c r="E28" s="6"/>
      <c r="F28" s="6" t="str">
        <f>VLOOKUP(F27,Ratings!$C$2:$D$5,2,FALSE)</f>
        <v>Low</v>
      </c>
      <c r="G28" s="6" t="str">
        <f>VLOOKUP(G27,Ratings!$B$9:$C$14,2,FALSE)</f>
        <v>Medium</v>
      </c>
      <c r="H28" s="31"/>
      <c r="I28" s="31"/>
      <c r="J28" s="7"/>
      <c r="K28" s="30" t="str">
        <f>VLOOKUP(K27,Ratings!$C$2:$D$5,2,FALSE)</f>
        <v>High</v>
      </c>
      <c r="L28" s="6"/>
      <c r="M28" s="6" t="str">
        <f>VLOOKUP(M27,Ratings!$C$2:$D$5,2,FALSE)</f>
        <v>High</v>
      </c>
      <c r="N28" s="6" t="str">
        <f>VLOOKUP(N27,Ratings!$B$9:$C$14,2,FALSE)</f>
        <v>High</v>
      </c>
      <c r="O28" s="6"/>
      <c r="P28" s="31"/>
      <c r="Q28" s="31"/>
      <c r="R28" s="5" t="str">
        <f>VLOOKUP(R27,Ratings!$C$2:$D$5,2,FALSE)</f>
        <v>High</v>
      </c>
      <c r="S28" s="6"/>
      <c r="T28" s="6" t="str">
        <f>VLOOKUP(T27,Ratings!$C$2:$D$5,2,FALSE)</f>
        <v>High</v>
      </c>
      <c r="U28" s="6" t="str">
        <f>VLOOKUP(U27,Ratings!$B$9:$C$14,2,FALSE)</f>
        <v>High</v>
      </c>
      <c r="V28" s="6"/>
      <c r="W28" s="31"/>
      <c r="X28" s="7"/>
      <c r="Y28" s="5" t="str">
        <f>VLOOKUP(Y27,Ratings!$C$2:$D$5,2,FALSE)</f>
        <v>High</v>
      </c>
      <c r="Z28" s="6"/>
      <c r="AA28" s="6" t="str">
        <f>VLOOKUP(AA27,Ratings!$C$2:$D$5,2,FALSE)</f>
        <v>Medium</v>
      </c>
      <c r="AB28" s="6" t="str">
        <f>VLOOKUP(AB27,Ratings!$B$9:$C$14,2,FALSE)</f>
        <v>High</v>
      </c>
      <c r="AC28" s="80"/>
      <c r="AD28" s="80"/>
      <c r="AE28" s="80"/>
      <c r="AF28" s="30" t="str">
        <f>VLOOKUP(AF27,Ratings!$C$2:$D$5,2,FALSE)</f>
        <v>High</v>
      </c>
      <c r="AG28" s="6"/>
      <c r="AH28" s="6" t="str">
        <f>VLOOKUP(AH27,Ratings!$C$2:$D$5,2,FALSE)</f>
        <v>High</v>
      </c>
      <c r="AI28" s="6" t="str">
        <f>VLOOKUP(AI27,Ratings!$B$9:$C$14,2,FALSE)</f>
        <v>High</v>
      </c>
      <c r="AJ28" s="6"/>
      <c r="AK28" s="31"/>
      <c r="AL28" s="31"/>
      <c r="AM28" s="48" t="str">
        <f>VLOOKUP(AM27,Ratings!$C$2:$D$5,2,FALSE)</f>
        <v>High</v>
      </c>
      <c r="AN28" s="6"/>
      <c r="AO28" s="6" t="str">
        <f>VLOOKUP(AO27,Ratings!$C$2:$D$5,2,FALSE)</f>
        <v>Medium</v>
      </c>
      <c r="AP28" s="6" t="str">
        <f>VLOOKUP(AP27,Ratings!$B$9:$C$14,2,FALSE)</f>
        <v>High</v>
      </c>
      <c r="AQ28" s="6"/>
      <c r="AR28" s="31"/>
      <c r="AS28" s="7"/>
      <c r="AT28" s="30" t="str">
        <f>VLOOKUP(AT27,Ratings!$C$2:$D$5,2,FALSE)</f>
        <v>High</v>
      </c>
      <c r="AU28" s="6"/>
      <c r="AV28" s="6" t="str">
        <f>VLOOKUP(AV27,Ratings!$C$2:$D$5,2,FALSE)</f>
        <v>Low</v>
      </c>
      <c r="AW28" s="6" t="str">
        <f>VLOOKUP(AW27,Ratings!$B$9:$C$14,2,FALSE)</f>
        <v>Medium</v>
      </c>
      <c r="AX28" s="6"/>
      <c r="AY28" s="31"/>
      <c r="AZ28" s="31"/>
      <c r="BA28" s="5" t="str">
        <f>VLOOKUP(BA27,Ratings!$C$2:$D$5,2,FALSE)</f>
        <v>High</v>
      </c>
      <c r="BB28" s="6"/>
      <c r="BC28" s="6" t="str">
        <f>VLOOKUP(BC27,Ratings!$C$2:$D$5,2,FALSE)</f>
        <v>Medium</v>
      </c>
      <c r="BD28" s="6" t="str">
        <f>VLOOKUP(BD27,Ratings!$B$9:$C$14,2,FALSE)</f>
        <v>High</v>
      </c>
      <c r="BE28" s="6"/>
      <c r="BF28" s="31"/>
      <c r="BG28" s="7"/>
      <c r="BH28" s="30" t="str">
        <f>VLOOKUP(BH27,Ratings!$C$2:$D$5,2,FALSE)</f>
        <v>High</v>
      </c>
      <c r="BI28" s="6"/>
      <c r="BJ28" s="6" t="str">
        <f>VLOOKUP(BJ27,Ratings!$C$2:$D$5,2,FALSE)</f>
        <v>Medium</v>
      </c>
      <c r="BK28" s="6" t="str">
        <f>VLOOKUP(BK27,Ratings!$B$9:$C$14,2,FALSE)</f>
        <v>High</v>
      </c>
      <c r="BL28" s="6"/>
      <c r="BM28" s="31"/>
      <c r="BN28" s="31"/>
      <c r="BO28" s="5" t="str">
        <f>VLOOKUP(BO27,Ratings!$C$2:$D$5,2,FALSE)</f>
        <v>High</v>
      </c>
      <c r="BP28" s="6"/>
      <c r="BQ28" s="6" t="str">
        <f>VLOOKUP(BQ27,Ratings!$C$2:$D$5,2,FALSE)</f>
        <v>Medium</v>
      </c>
      <c r="BR28" s="6" t="str">
        <f>VLOOKUP(BR27,Ratings!$B$9:$C$14,2,FALSE)</f>
        <v>High</v>
      </c>
      <c r="BS28" s="80"/>
      <c r="BT28" s="80"/>
      <c r="BU28" s="80"/>
      <c r="BV28" s="5" t="str">
        <f>VLOOKUP(BV27,Ratings!$C$2:$D$5,2,FALSE)</f>
        <v>Low</v>
      </c>
      <c r="BW28" s="6"/>
      <c r="BX28" s="6" t="str">
        <f>VLOOKUP(BX27,Ratings!$C$2:$D$5,2,FALSE)</f>
        <v>Medium</v>
      </c>
      <c r="BY28" s="6" t="str">
        <f>VLOOKUP(BY27,Ratings!$B$9:$C$14,2,FALSE)</f>
        <v>Low</v>
      </c>
      <c r="BZ28" s="6"/>
      <c r="CA28" s="31"/>
      <c r="CB28" s="7"/>
      <c r="CC28" s="30" t="str">
        <f>VLOOKUP(CC27,Ratings!$C$2:$D$5,2,FALSE)</f>
        <v>Medium</v>
      </c>
      <c r="CD28" s="6"/>
      <c r="CE28" s="6" t="str">
        <f>VLOOKUP(CE27,Ratings!$C$2:$D$5,2,FALSE)</f>
        <v>Low</v>
      </c>
      <c r="CF28" s="6" t="str">
        <f>VLOOKUP(CF27,Ratings!$B$9:$C$14,2,FALSE)</f>
        <v>Low</v>
      </c>
      <c r="CG28" s="6"/>
      <c r="CH28" s="31"/>
      <c r="CI28" s="31"/>
      <c r="CJ28" s="30" t="str">
        <f>VLOOKUP(CJ27,Ratings!$C$2:$D$5,2,FALSE)</f>
        <v>Medium</v>
      </c>
      <c r="CK28" s="6"/>
      <c r="CL28" s="6" t="str">
        <f>VLOOKUP(CL27,Ratings!$C$2:$D$5,2,FALSE)</f>
        <v>Medium</v>
      </c>
      <c r="CM28" s="6" t="str">
        <f>VLOOKUP(CM27,Ratings!$B$9:$C$14,2,FALSE)</f>
        <v>Medium</v>
      </c>
      <c r="CN28" s="80"/>
      <c r="CO28" s="80"/>
      <c r="CP28" s="80"/>
      <c r="CQ28" s="5" t="str">
        <f>VLOOKUP(CQ27,Ratings!$C$2:$D$5,2,FALSE)</f>
        <v>Low</v>
      </c>
      <c r="CR28" s="6"/>
      <c r="CS28" s="6" t="str">
        <f>VLOOKUP(CS27,Ratings!$C$2:$D$5,2,FALSE)</f>
        <v>Medium</v>
      </c>
      <c r="CT28" s="6" t="str">
        <f>VLOOKUP(CT27,Ratings!$B$9:$C$14,2,FALSE)</f>
        <v>Low</v>
      </c>
      <c r="CU28" s="6"/>
      <c r="CV28" s="31"/>
      <c r="CW28" s="7"/>
    </row>
    <row r="31" spans="1:102" ht="15" x14ac:dyDescent="0.2">
      <c r="C31" s="28"/>
      <c r="BY31" s="51">
        <f>'Climate Impact Screening'!BM32</f>
        <v>0</v>
      </c>
    </row>
    <row r="32" spans="1:102" ht="15" x14ac:dyDescent="0.2">
      <c r="C32" s="28"/>
    </row>
    <row r="33" spans="3:3" ht="15" x14ac:dyDescent="0.2">
      <c r="C33" s="28"/>
    </row>
    <row r="34" spans="3:3" ht="15" x14ac:dyDescent="0.2">
      <c r="C34" s="28"/>
    </row>
    <row r="35" spans="3:3" ht="15" x14ac:dyDescent="0.2">
      <c r="C35" s="28"/>
    </row>
    <row r="36" spans="3:3" ht="15" x14ac:dyDescent="0.2">
      <c r="C36" s="28"/>
    </row>
    <row r="37" spans="3:3" ht="15" x14ac:dyDescent="0.2">
      <c r="C37" s="28"/>
    </row>
    <row r="38" spans="3:3" ht="15" x14ac:dyDescent="0.2">
      <c r="C38" s="28"/>
    </row>
    <row r="39" spans="3:3" ht="15" x14ac:dyDescent="0.2">
      <c r="C39" s="28"/>
    </row>
    <row r="40" spans="3:3" ht="15" x14ac:dyDescent="0.2">
      <c r="C40" s="28"/>
    </row>
    <row r="41" spans="3:3" ht="15" x14ac:dyDescent="0.2">
      <c r="C41" s="28"/>
    </row>
    <row r="42" spans="3:3" ht="15" x14ac:dyDescent="0.2">
      <c r="C42" s="28"/>
    </row>
    <row r="43" spans="3:3" ht="15" x14ac:dyDescent="0.2">
      <c r="C43" s="28"/>
    </row>
    <row r="44" spans="3:3" ht="15" x14ac:dyDescent="0.2">
      <c r="C44" s="28"/>
    </row>
    <row r="45" spans="3:3" ht="15" x14ac:dyDescent="0.2">
      <c r="C45" s="28"/>
    </row>
    <row r="46" spans="3:3" ht="15" x14ac:dyDescent="0.2">
      <c r="C46" s="28"/>
    </row>
    <row r="47" spans="3:3" ht="15" x14ac:dyDescent="0.2">
      <c r="C47" s="28"/>
    </row>
    <row r="48" spans="3:3" ht="15" x14ac:dyDescent="0.2">
      <c r="C48" s="28"/>
    </row>
    <row r="49" spans="3:3" ht="15" x14ac:dyDescent="0.2">
      <c r="C49" s="28"/>
    </row>
    <row r="50" spans="3:3" ht="15" x14ac:dyDescent="0.2">
      <c r="C50" s="28"/>
    </row>
    <row r="51" spans="3:3" ht="15" x14ac:dyDescent="0.2">
      <c r="C51" s="28"/>
    </row>
    <row r="52" spans="3:3" ht="15" x14ac:dyDescent="0.2">
      <c r="C52" s="28"/>
    </row>
    <row r="53" spans="3:3" ht="15" x14ac:dyDescent="0.2">
      <c r="C53" s="28"/>
    </row>
    <row r="54" spans="3:3" ht="15" x14ac:dyDescent="0.2">
      <c r="C54" s="28"/>
    </row>
    <row r="55" spans="3:3" ht="15" x14ac:dyDescent="0.2">
      <c r="C55" s="28"/>
    </row>
    <row r="56" spans="3:3" ht="15" x14ac:dyDescent="0.2">
      <c r="C56" s="28"/>
    </row>
    <row r="57" spans="3:3" ht="15" x14ac:dyDescent="0.2">
      <c r="C57" s="28"/>
    </row>
    <row r="58" spans="3:3" ht="15" x14ac:dyDescent="0.2">
      <c r="C58" s="28"/>
    </row>
    <row r="59" spans="3:3" ht="15" x14ac:dyDescent="0.2">
      <c r="C59" s="28"/>
    </row>
    <row r="60" spans="3:3" ht="15" x14ac:dyDescent="0.2">
      <c r="C60" s="28"/>
    </row>
    <row r="61" spans="3:3" ht="15" x14ac:dyDescent="0.25">
      <c r="C61" s="29"/>
    </row>
    <row r="62" spans="3:3" ht="15" x14ac:dyDescent="0.25">
      <c r="C62" s="29"/>
    </row>
    <row r="63" spans="3:3" ht="15" x14ac:dyDescent="0.25">
      <c r="C63" s="29"/>
    </row>
    <row r="64" spans="3:3" ht="15" x14ac:dyDescent="0.2">
      <c r="C64" s="28"/>
    </row>
    <row r="65" spans="3:3" ht="15" x14ac:dyDescent="0.2">
      <c r="C65" s="28"/>
    </row>
    <row r="66" spans="3:3" ht="15" x14ac:dyDescent="0.2">
      <c r="C66" s="28"/>
    </row>
    <row r="67" spans="3:3" ht="15" x14ac:dyDescent="0.2">
      <c r="C67" s="28"/>
    </row>
    <row r="68" spans="3:3" ht="15" x14ac:dyDescent="0.2">
      <c r="C68" s="28"/>
    </row>
    <row r="69" spans="3:3" ht="15" x14ac:dyDescent="0.2">
      <c r="C69" s="28"/>
    </row>
  </sheetData>
  <sheetProtection algorithmName="SHA-512" hashValue="IZTa4O58rSy2NP+RsrcV43OeOtpCFGttPiot5A7lD/XZ2N2eeWJnAy3ZNaDqo53OMpOa14ZVgJ790iFeTmJCFQ==" saltValue="nRmn0FlkQoZ5ZW/xVHXGHA==" spinCount="100000" sheet="1" objects="1" scenarios="1"/>
  <mergeCells count="46">
    <mergeCell ref="CA6:CA24"/>
    <mergeCell ref="CH6:CH24"/>
    <mergeCell ref="CO6:CO24"/>
    <mergeCell ref="CV6:CV24"/>
    <mergeCell ref="AR6:AR24"/>
    <mergeCell ref="AY6:AY24"/>
    <mergeCell ref="BF6:BF24"/>
    <mergeCell ref="BM6:BM24"/>
    <mergeCell ref="BT6:BT24"/>
    <mergeCell ref="I6:I24"/>
    <mergeCell ref="P6:P24"/>
    <mergeCell ref="W6:W24"/>
    <mergeCell ref="AD6:AD24"/>
    <mergeCell ref="AK6:AK24"/>
    <mergeCell ref="CC3:CI3"/>
    <mergeCell ref="CC4:CI4"/>
    <mergeCell ref="CQ3:CW3"/>
    <mergeCell ref="CQ4:CW4"/>
    <mergeCell ref="CJ3:CP3"/>
    <mergeCell ref="CJ4:CP4"/>
    <mergeCell ref="D4:J4"/>
    <mergeCell ref="K4:Q4"/>
    <mergeCell ref="R4:X4"/>
    <mergeCell ref="AF4:AL4"/>
    <mergeCell ref="AM4:AS4"/>
    <mergeCell ref="R3:X3"/>
    <mergeCell ref="AF3:AL3"/>
    <mergeCell ref="AM3:AS3"/>
    <mergeCell ref="AT3:AZ3"/>
    <mergeCell ref="BA3:BG3"/>
    <mergeCell ref="B2:B5"/>
    <mergeCell ref="A2:A5"/>
    <mergeCell ref="BH3:BN3"/>
    <mergeCell ref="BV3:CB3"/>
    <mergeCell ref="AT4:AZ4"/>
    <mergeCell ref="BA4:BG4"/>
    <mergeCell ref="BH4:BN4"/>
    <mergeCell ref="BV4:CB4"/>
    <mergeCell ref="BO3:BU3"/>
    <mergeCell ref="BO4:BU4"/>
    <mergeCell ref="Y3:AE3"/>
    <mergeCell ref="Y4:AE4"/>
    <mergeCell ref="C2:C5"/>
    <mergeCell ref="D2:BG2"/>
    <mergeCell ref="D3:J3"/>
    <mergeCell ref="K3:Q3"/>
  </mergeCells>
  <conditionalFormatting sqref="D27:CW27 AD6 BT6 CO6 D6:F24 J6:M24 Q6:T24 X6:AA24 AC6:AC24 AE6:AH24 AL6:AO24 AS6:AV24 AZ6:BC24 BG6:BJ24 BN6:BQ24 BS6:BS24 BU6:BX24 CB6:CE24 CI6:CL24 CP6:CS24 CW6:CW24 CN7:CN16 CN22:CN24">
    <cfRule type="cellIs" dxfId="29" priority="155" operator="equal">
      <formula>2</formula>
    </cfRule>
    <cfRule type="cellIs" dxfId="28" priority="156" operator="equal">
      <formula>3</formula>
    </cfRule>
  </conditionalFormatting>
  <conditionalFormatting sqref="D28:CW28">
    <cfRule type="cellIs" dxfId="27" priority="61" operator="equal">
      <formula>"Low"</formula>
    </cfRule>
    <cfRule type="cellIs" dxfId="26" priority="62" operator="equal">
      <formula>"Medium"</formula>
    </cfRule>
    <cfRule type="cellIs" dxfId="25" priority="63" operator="equal">
      <formula>"High"</formula>
    </cfRule>
  </conditionalFormatting>
  <conditionalFormatting sqref="G6:G24 N6:N24 U6:U24 AB6:AB24 AI6:AI24 AP6:AP24 AW6:AW24 BD6:BD24 BK6:BK24 BR6:BR24 BY6:BY24 CF6:CF24 CM6:CM24 CT6:CT24 G27 N27 U27 AI27 AP27 AW27 BD27 BK27 BY27 CT27">
    <cfRule type="cellIs" dxfId="24" priority="58" operator="between">
      <formula>1</formula>
      <formula>2</formula>
    </cfRule>
    <cfRule type="cellIs" dxfId="23" priority="59" operator="between">
      <formula>3</formula>
      <formula>4</formula>
    </cfRule>
    <cfRule type="cellIs" dxfId="22" priority="60" operator="greaterThanOrEqual">
      <formula>6</formula>
    </cfRule>
  </conditionalFormatting>
  <conditionalFormatting sqref="R25:AE25">
    <cfRule type="cellIs" dxfId="21" priority="151" operator="equal">
      <formula>"Low"</formula>
    </cfRule>
    <cfRule type="cellIs" dxfId="20" priority="152" operator="equal">
      <formula>"Medium"</formula>
    </cfRule>
    <cfRule type="cellIs" dxfId="19" priority="153" operator="equal">
      <formula>"High"</formula>
    </cfRule>
  </conditionalFormatting>
  <conditionalFormatting sqref="AB27">
    <cfRule type="cellIs" dxfId="18" priority="7" operator="between">
      <formula>1</formula>
      <formula>2</formula>
    </cfRule>
    <cfRule type="cellIs" dxfId="17" priority="8" operator="between">
      <formula>3</formula>
      <formula>4</formula>
    </cfRule>
    <cfRule type="cellIs" dxfId="16" priority="9" operator="greaterThanOrEqual">
      <formula>6</formula>
    </cfRule>
  </conditionalFormatting>
  <conditionalFormatting sqref="AD6 BT6 CO6 D6:F24 J6:M24 Q6:T24 X6:AA24 AC6:AC24 AE6:AH24 AL6:AO24 AS6:AV24 AZ6:BC24 BG6:BJ24 BN6:BQ24 BS6:BS24 BU6:BX24 CB6:CE24 CI6:CL24 CP6:CS24 CW6:CW24 CN7:CN16 CN22:CN24 D27:CW27">
    <cfRule type="cellIs" dxfId="15" priority="154" operator="equal">
      <formula>1</formula>
    </cfRule>
  </conditionalFormatting>
  <conditionalFormatting sqref="AJ25:AK25">
    <cfRule type="cellIs" dxfId="14" priority="103" operator="equal">
      <formula>"Low"</formula>
    </cfRule>
    <cfRule type="cellIs" dxfId="13" priority="104" operator="equal">
      <formula>"Medium"</formula>
    </cfRule>
    <cfRule type="cellIs" dxfId="12" priority="105" operator="equal">
      <formula>"High"</formula>
    </cfRule>
  </conditionalFormatting>
  <conditionalFormatting sqref="BR27">
    <cfRule type="cellIs" dxfId="11" priority="1" operator="between">
      <formula>1</formula>
      <formula>2</formula>
    </cfRule>
    <cfRule type="cellIs" dxfId="10" priority="2" operator="between">
      <formula>3</formula>
      <formula>4</formula>
    </cfRule>
    <cfRule type="cellIs" dxfId="9" priority="3" operator="greaterThanOrEqual">
      <formula>6</formula>
    </cfRule>
  </conditionalFormatting>
  <conditionalFormatting sqref="CF27">
    <cfRule type="cellIs" dxfId="8" priority="4" operator="between">
      <formula>1</formula>
      <formula>2</formula>
    </cfRule>
    <cfRule type="cellIs" dxfId="7" priority="5" operator="between">
      <formula>3</formula>
      <formula>4</formula>
    </cfRule>
    <cfRule type="cellIs" dxfId="6" priority="6" operator="greaterThanOrEqual">
      <formula>6</formula>
    </cfRule>
  </conditionalFormatting>
  <conditionalFormatting sqref="CM27">
    <cfRule type="cellIs" dxfId="5" priority="13" operator="between">
      <formula>1</formula>
      <formula>2</formula>
    </cfRule>
    <cfRule type="cellIs" dxfId="4" priority="14" operator="between">
      <formula>3</formula>
      <formula>4</formula>
    </cfRule>
    <cfRule type="cellIs" dxfId="3" priority="15" operator="greaterThanOrEqual">
      <formula>6</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242D-BCE9-4598-A9EC-96AA678F882B}">
  <sheetPr>
    <tabColor rgb="FF92D050"/>
  </sheetPr>
  <dimension ref="B1:Q26"/>
  <sheetViews>
    <sheetView zoomScale="70" zoomScaleNormal="70" workbookViewId="0">
      <selection sqref="A1:U33"/>
    </sheetView>
  </sheetViews>
  <sheetFormatPr defaultRowHeight="14.25" x14ac:dyDescent="0.2"/>
  <cols>
    <col min="2" max="2" width="11.75" customWidth="1"/>
    <col min="3" max="3" width="34.125" customWidth="1"/>
    <col min="4" max="4" width="19.625" customWidth="1"/>
    <col min="5" max="5" width="15.75" customWidth="1"/>
    <col min="6" max="7" width="15.625" customWidth="1"/>
    <col min="8" max="8" width="16.25" customWidth="1"/>
    <col min="9" max="9" width="14.875" customWidth="1"/>
    <col min="10" max="10" width="15.75" customWidth="1"/>
    <col min="11" max="11" width="16.375" customWidth="1"/>
    <col min="12" max="13" width="16.5" customWidth="1"/>
    <col min="14" max="15" width="16" customWidth="1"/>
    <col min="16" max="17" width="17.25" customWidth="1"/>
  </cols>
  <sheetData>
    <row r="1" spans="2:17" ht="15" customHeight="1" thickBot="1" x14ac:dyDescent="0.25"/>
    <row r="2" spans="2:17" ht="15.75" customHeight="1" x14ac:dyDescent="0.25">
      <c r="B2" s="137" t="s">
        <v>11</v>
      </c>
      <c r="C2" s="134" t="s">
        <v>12</v>
      </c>
      <c r="D2" s="164" t="s">
        <v>14</v>
      </c>
      <c r="E2" s="165"/>
      <c r="F2" s="165"/>
      <c r="G2" s="165"/>
      <c r="H2" s="165"/>
      <c r="I2" s="165"/>
      <c r="J2" s="165"/>
      <c r="K2" s="165"/>
      <c r="L2" s="165"/>
      <c r="M2" s="165"/>
      <c r="N2" s="165"/>
      <c r="O2" s="165"/>
      <c r="P2" s="165"/>
      <c r="Q2" s="166"/>
    </row>
    <row r="3" spans="2:17" ht="102.75" customHeight="1" x14ac:dyDescent="0.25">
      <c r="B3" s="138"/>
      <c r="C3" s="135"/>
      <c r="D3" s="50" t="s">
        <v>15</v>
      </c>
      <c r="E3" s="43" t="s">
        <v>252</v>
      </c>
      <c r="F3" s="108" t="s">
        <v>253</v>
      </c>
      <c r="G3" s="108" t="s">
        <v>254</v>
      </c>
      <c r="H3" s="108" t="s">
        <v>19</v>
      </c>
      <c r="I3" s="108" t="s">
        <v>255</v>
      </c>
      <c r="J3" s="108" t="s">
        <v>21</v>
      </c>
      <c r="K3" s="108" t="s">
        <v>22</v>
      </c>
      <c r="L3" s="108" t="s">
        <v>23</v>
      </c>
      <c r="M3" s="108" t="s">
        <v>24</v>
      </c>
      <c r="N3" s="108" t="s">
        <v>25</v>
      </c>
      <c r="O3" s="108" t="s">
        <v>26</v>
      </c>
      <c r="P3" s="108" t="s">
        <v>27</v>
      </c>
      <c r="Q3" s="109" t="s">
        <v>28</v>
      </c>
    </row>
    <row r="4" spans="2:17" ht="14.45" customHeight="1" thickBot="1" x14ac:dyDescent="0.3">
      <c r="B4" s="139"/>
      <c r="C4" s="136"/>
      <c r="D4" s="77" t="s">
        <v>256</v>
      </c>
      <c r="E4" s="76" t="s">
        <v>256</v>
      </c>
      <c r="F4" s="110" t="s">
        <v>256</v>
      </c>
      <c r="G4" s="110" t="s">
        <v>256</v>
      </c>
      <c r="H4" s="110" t="s">
        <v>256</v>
      </c>
      <c r="I4" s="110" t="s">
        <v>256</v>
      </c>
      <c r="J4" s="110" t="s">
        <v>256</v>
      </c>
      <c r="K4" s="110" t="s">
        <v>256</v>
      </c>
      <c r="L4" s="110" t="s">
        <v>256</v>
      </c>
      <c r="M4" s="110" t="s">
        <v>256</v>
      </c>
      <c r="N4" s="110" t="s">
        <v>256</v>
      </c>
      <c r="O4" s="110" t="s">
        <v>256</v>
      </c>
      <c r="P4" s="110" t="s">
        <v>256</v>
      </c>
      <c r="Q4" s="111" t="s">
        <v>256</v>
      </c>
    </row>
    <row r="5" spans="2:17" ht="14.45" hidden="1" customHeight="1" thickBot="1" x14ac:dyDescent="0.3">
      <c r="B5" s="75"/>
      <c r="C5" s="74"/>
      <c r="D5" s="78"/>
      <c r="E5" s="79">
        <v>7</v>
      </c>
      <c r="F5" s="112">
        <v>14</v>
      </c>
      <c r="G5" s="112">
        <v>21</v>
      </c>
      <c r="H5" s="112">
        <v>28</v>
      </c>
      <c r="I5" s="112">
        <v>35</v>
      </c>
      <c r="J5" s="112">
        <v>42</v>
      </c>
      <c r="K5" s="112">
        <v>49</v>
      </c>
      <c r="L5" s="112">
        <v>56</v>
      </c>
      <c r="M5" s="112">
        <v>63</v>
      </c>
      <c r="N5" s="112">
        <v>70</v>
      </c>
      <c r="O5" s="112">
        <v>77</v>
      </c>
      <c r="P5" s="112">
        <v>84</v>
      </c>
      <c r="Q5" s="112">
        <v>91</v>
      </c>
    </row>
    <row r="6" spans="2:17" ht="26.25" customHeight="1" x14ac:dyDescent="0.2">
      <c r="B6" s="105" t="str">
        <f>'Climate Impact Screening'!A6</f>
        <v>Light rail</v>
      </c>
      <c r="C6" s="106" t="str">
        <f>'Climate Impact Screening'!B6</f>
        <v>Drainage</v>
      </c>
      <c r="D6" s="105">
        <f>'Climate Impact Screening'!G6</f>
        <v>3</v>
      </c>
      <c r="E6" s="106">
        <f ca="1">OFFSET('Climate Impact Screening'!$G6,0,E$5)</f>
        <v>9</v>
      </c>
      <c r="F6" s="106">
        <f ca="1">OFFSET('Climate Impact Screening'!$G6,0,F$5)</f>
        <v>9</v>
      </c>
      <c r="G6" s="106">
        <f ca="1">OFFSET('Climate Impact Screening'!$G6,0,G$5)</f>
        <v>6</v>
      </c>
      <c r="H6" s="106">
        <f ca="1">OFFSET('Climate Impact Screening'!$G6,0,H$5)</f>
        <v>3</v>
      </c>
      <c r="I6" s="106">
        <f ca="1">OFFSET('Climate Impact Screening'!$G6,0,I$5)</f>
        <v>2</v>
      </c>
      <c r="J6" s="106">
        <f ca="1">OFFSET('Climate Impact Screening'!$G6,0,J$5)</f>
        <v>2</v>
      </c>
      <c r="K6" s="106">
        <f ca="1">OFFSET('Climate Impact Screening'!$G6,0,K$5)</f>
        <v>2</v>
      </c>
      <c r="L6" s="106">
        <f ca="1">OFFSET('Climate Impact Screening'!$G6,0,L$5)</f>
        <v>2</v>
      </c>
      <c r="M6" s="106">
        <f ca="1">OFFSET('Climate Impact Screening'!$G6,0,M$5)</f>
        <v>2</v>
      </c>
      <c r="N6" s="106">
        <f ca="1">OFFSET('Climate Impact Screening'!$G6,0,N$5)</f>
        <v>2</v>
      </c>
      <c r="O6" s="106">
        <f ca="1">OFFSET('Climate Impact Screening'!$G6,0,O$5)</f>
        <v>2</v>
      </c>
      <c r="P6" s="106">
        <f ca="1">OFFSET('Climate Impact Screening'!$G6,0,P$5)</f>
        <v>4</v>
      </c>
      <c r="Q6" s="106">
        <f ca="1">OFFSET('Climate Impact Screening'!$G6,0,Q$5)</f>
        <v>2</v>
      </c>
    </row>
    <row r="7" spans="2:17" ht="24.75" customHeight="1" x14ac:dyDescent="0.2">
      <c r="B7" s="94" t="str">
        <f>'Climate Impact Screening'!A7</f>
        <v>Light rail</v>
      </c>
      <c r="C7" s="95" t="str">
        <f>'Climate Impact Screening'!B7</f>
        <v>Earthworks</v>
      </c>
      <c r="D7" s="94">
        <f>'Climate Impact Screening'!G7</f>
        <v>3</v>
      </c>
      <c r="E7" s="95">
        <f ca="1">OFFSET('Climate Impact Screening'!$G7,0,E$5)</f>
        <v>9</v>
      </c>
      <c r="F7" s="95">
        <f ca="1">OFFSET('Climate Impact Screening'!$G7,0,F$5)</f>
        <v>9</v>
      </c>
      <c r="G7" s="95">
        <f ca="1">OFFSET('Climate Impact Screening'!$G7,0,G$5)</f>
        <v>6</v>
      </c>
      <c r="H7" s="95">
        <f ca="1">OFFSET('Climate Impact Screening'!$G7,0,H$5)</f>
        <v>3</v>
      </c>
      <c r="I7" s="95">
        <f ca="1">OFFSET('Climate Impact Screening'!$G7,0,I$5)</f>
        <v>2</v>
      </c>
      <c r="J7" s="95">
        <f ca="1">OFFSET('Climate Impact Screening'!$G7,0,J$5)</f>
        <v>2</v>
      </c>
      <c r="K7" s="95">
        <f ca="1">OFFSET('Climate Impact Screening'!$G7,0,K$5)</f>
        <v>4</v>
      </c>
      <c r="L7" s="95">
        <f ca="1">OFFSET('Climate Impact Screening'!$G7,0,L$5)</f>
        <v>2</v>
      </c>
      <c r="M7" s="95">
        <f ca="1">OFFSET('Climate Impact Screening'!$G7,0,M$5)</f>
        <v>2</v>
      </c>
      <c r="N7" s="95">
        <f ca="1">OFFSET('Climate Impact Screening'!$G7,0,N$5)</f>
        <v>2</v>
      </c>
      <c r="O7" s="95">
        <f ca="1">OFFSET('Climate Impact Screening'!$G7,0,O$5)</f>
        <v>2</v>
      </c>
      <c r="P7" s="95">
        <f ca="1">OFFSET('Climate Impact Screening'!$G7,0,P$5)</f>
        <v>4</v>
      </c>
      <c r="Q7" s="96">
        <f ca="1">OFFSET('Climate Impact Screening'!$G7,0,Q$5)</f>
        <v>2</v>
      </c>
    </row>
    <row r="8" spans="2:17" s="83" customFormat="1" ht="24.75" customHeight="1" x14ac:dyDescent="0.2">
      <c r="B8" s="94" t="str">
        <f>'Climate Impact Screening'!A8</f>
        <v>Light rail</v>
      </c>
      <c r="C8" s="95" t="str">
        <f>'Climate Impact Screening'!B8</f>
        <v>Embedded track</v>
      </c>
      <c r="D8" s="94">
        <f>'Climate Impact Screening'!G8</f>
        <v>1</v>
      </c>
      <c r="E8" s="95">
        <f ca="1">OFFSET('Climate Impact Screening'!$G8,0,E$5)</f>
        <v>3</v>
      </c>
      <c r="F8" s="95">
        <f ca="1">OFFSET('Climate Impact Screening'!$G8,0,F$5)</f>
        <v>3</v>
      </c>
      <c r="G8" s="95">
        <f ca="1">OFFSET('Climate Impact Screening'!$G8,0,G$5)</f>
        <v>2</v>
      </c>
      <c r="H8" s="95">
        <f ca="1">OFFSET('Climate Impact Screening'!$G8,0,H$5)</f>
        <v>6</v>
      </c>
      <c r="I8" s="95">
        <f ca="1">OFFSET('Climate Impact Screening'!$G8,0,I$5)</f>
        <v>6</v>
      </c>
      <c r="J8" s="95">
        <f ca="1">OFFSET('Climate Impact Screening'!$G8,0,J$5)</f>
        <v>3</v>
      </c>
      <c r="K8" s="95">
        <f ca="1">OFFSET('Climate Impact Screening'!$G8,0,K$5)</f>
        <v>2</v>
      </c>
      <c r="L8" s="95">
        <f ca="1">OFFSET('Climate Impact Screening'!$G8,0,L$5)</f>
        <v>2</v>
      </c>
      <c r="M8" s="95">
        <f ca="1">OFFSET('Climate Impact Screening'!$G8,0,M$5)</f>
        <v>2</v>
      </c>
      <c r="N8" s="95">
        <f ca="1">OFFSET('Climate Impact Screening'!$G8,0,N$5)</f>
        <v>2</v>
      </c>
      <c r="O8" s="95">
        <f ca="1">OFFSET('Climate Impact Screening'!$G8,0,O$5)</f>
        <v>2</v>
      </c>
      <c r="P8" s="95">
        <f ca="1">OFFSET('Climate Impact Screening'!$G8,0,P$5)</f>
        <v>4</v>
      </c>
      <c r="Q8" s="96">
        <f ca="1">OFFSET('Climate Impact Screening'!$G8,0,Q$5)</f>
        <v>2</v>
      </c>
    </row>
    <row r="9" spans="2:17" ht="24.75" customHeight="1" x14ac:dyDescent="0.2">
      <c r="B9" s="94" t="str">
        <f>'Climate Impact Screening'!A9</f>
        <v>Light rail</v>
      </c>
      <c r="C9" s="95" t="str">
        <f>'Climate Impact Screening'!B9</f>
        <v>Ballasted track</v>
      </c>
      <c r="D9" s="94">
        <f>'Climate Impact Screening'!G9</f>
        <v>3</v>
      </c>
      <c r="E9" s="95">
        <f ca="1">OFFSET('Climate Impact Screening'!$G9,0,E$5)</f>
        <v>9</v>
      </c>
      <c r="F9" s="95">
        <f ca="1">OFFSET('Climate Impact Screening'!$G9,0,F$5)</f>
        <v>9</v>
      </c>
      <c r="G9" s="95">
        <f ca="1">OFFSET('Climate Impact Screening'!$G9,0,G$5)</f>
        <v>6</v>
      </c>
      <c r="H9" s="95">
        <f ca="1">OFFSET('Climate Impact Screening'!$G9,0,H$5)</f>
        <v>9</v>
      </c>
      <c r="I9" s="95">
        <f ca="1">OFFSET('Climate Impact Screening'!$G9,0,I$5)</f>
        <v>6</v>
      </c>
      <c r="J9" s="95">
        <f ca="1">OFFSET('Climate Impact Screening'!$G9,0,J$5)</f>
        <v>3</v>
      </c>
      <c r="K9" s="95">
        <f ca="1">OFFSET('Climate Impact Screening'!$G9,0,K$5)</f>
        <v>2</v>
      </c>
      <c r="L9" s="95">
        <f ca="1">OFFSET('Climate Impact Screening'!$G9,0,L$5)</f>
        <v>2</v>
      </c>
      <c r="M9" s="95">
        <f ca="1">OFFSET('Climate Impact Screening'!$G9,0,M$5)</f>
        <v>2</v>
      </c>
      <c r="N9" s="95">
        <f ca="1">OFFSET('Climate Impact Screening'!$G9,0,N$5)</f>
        <v>2</v>
      </c>
      <c r="O9" s="95">
        <f ca="1">OFFSET('Climate Impact Screening'!$G9,0,O$5)</f>
        <v>2</v>
      </c>
      <c r="P9" s="95">
        <f ca="1">OFFSET('Climate Impact Screening'!$G9,0,P$5)</f>
        <v>4</v>
      </c>
      <c r="Q9" s="96">
        <f ca="1">OFFSET('Climate Impact Screening'!$G9,0,Q$5)</f>
        <v>2</v>
      </c>
    </row>
    <row r="10" spans="2:17" ht="24.75" customHeight="1" x14ac:dyDescent="0.2">
      <c r="B10" s="94" t="str">
        <f>'Climate Impact Screening'!A10</f>
        <v>Light rail</v>
      </c>
      <c r="C10" s="95" t="str">
        <f>'Climate Impact Screening'!B10</f>
        <v>Direct fixed track (fixed to concrete)</v>
      </c>
      <c r="D10" s="94">
        <f>'Climate Impact Screening'!G10</f>
        <v>1</v>
      </c>
      <c r="E10" s="95">
        <f ca="1">OFFSET('Climate Impact Screening'!$G10,0,E$5)</f>
        <v>3</v>
      </c>
      <c r="F10" s="95">
        <f ca="1">OFFSET('Climate Impact Screening'!$G10,0,F$5)</f>
        <v>3</v>
      </c>
      <c r="G10" s="95">
        <f ca="1">OFFSET('Climate Impact Screening'!$G10,0,G$5)</f>
        <v>2</v>
      </c>
      <c r="H10" s="95">
        <f ca="1">OFFSET('Climate Impact Screening'!$G10,0,H$5)</f>
        <v>6</v>
      </c>
      <c r="I10" s="95">
        <f ca="1">OFFSET('Climate Impact Screening'!$G10,0,I$5)</f>
        <v>6</v>
      </c>
      <c r="J10" s="95">
        <f ca="1">OFFSET('Climate Impact Screening'!$G10,0,J$5)</f>
        <v>3</v>
      </c>
      <c r="K10" s="95">
        <f ca="1">OFFSET('Climate Impact Screening'!$G10,0,K$5)</f>
        <v>2</v>
      </c>
      <c r="L10" s="95">
        <f ca="1">OFFSET('Climate Impact Screening'!$G10,0,L$5)</f>
        <v>2</v>
      </c>
      <c r="M10" s="95">
        <f ca="1">OFFSET('Climate Impact Screening'!$G10,0,M$5)</f>
        <v>2</v>
      </c>
      <c r="N10" s="95">
        <f ca="1">OFFSET('Climate Impact Screening'!$G10,0,N$5)</f>
        <v>2</v>
      </c>
      <c r="O10" s="95">
        <f ca="1">OFFSET('Climate Impact Screening'!$G10,0,O$5)</f>
        <v>2</v>
      </c>
      <c r="P10" s="95">
        <f ca="1">OFFSET('Climate Impact Screening'!$G10,0,P$5)</f>
        <v>4</v>
      </c>
      <c r="Q10" s="96">
        <f ca="1">OFFSET('Climate Impact Screening'!$G10,0,Q$5)</f>
        <v>2</v>
      </c>
    </row>
    <row r="11" spans="2:17" ht="24" customHeight="1" x14ac:dyDescent="0.2">
      <c r="B11" s="94" t="str">
        <f>'Climate Impact Screening'!A11</f>
        <v>Light rail</v>
      </c>
      <c r="C11" s="95" t="str">
        <f>'Climate Impact Screening'!B11</f>
        <v>Rolling stock</v>
      </c>
      <c r="D11" s="94">
        <f>'Climate Impact Screening'!G11</f>
        <v>1</v>
      </c>
      <c r="E11" s="95">
        <f ca="1">OFFSET('Climate Impact Screening'!$G11,0,E$5)</f>
        <v>3</v>
      </c>
      <c r="F11" s="95">
        <f ca="1">OFFSET('Climate Impact Screening'!$G11,0,F$5)</f>
        <v>3</v>
      </c>
      <c r="G11" s="95">
        <f ca="1">OFFSET('Climate Impact Screening'!$G11,0,G$5)</f>
        <v>2</v>
      </c>
      <c r="H11" s="95">
        <f ca="1">OFFSET('Climate Impact Screening'!$G11,0,H$5)</f>
        <v>3</v>
      </c>
      <c r="I11" s="95">
        <f ca="1">OFFSET('Climate Impact Screening'!$G11,0,I$5)</f>
        <v>2</v>
      </c>
      <c r="J11" s="95">
        <f ca="1">OFFSET('Climate Impact Screening'!$G11,0,J$5)</f>
        <v>3</v>
      </c>
      <c r="K11" s="95">
        <f ca="1">OFFSET('Climate Impact Screening'!$G11,0,K$5)</f>
        <v>2</v>
      </c>
      <c r="L11" s="95">
        <f ca="1">OFFSET('Climate Impact Screening'!$G11,0,L$5)</f>
        <v>2</v>
      </c>
      <c r="M11" s="95">
        <f ca="1">OFFSET('Climate Impact Screening'!$G11,0,M$5)</f>
        <v>2</v>
      </c>
      <c r="N11" s="95">
        <f ca="1">OFFSET('Climate Impact Screening'!$G11,0,N$5)</f>
        <v>2</v>
      </c>
      <c r="O11" s="95">
        <f ca="1">OFFSET('Climate Impact Screening'!$G11,0,O$5)</f>
        <v>2</v>
      </c>
      <c r="P11" s="95">
        <f ca="1">OFFSET('Climate Impact Screening'!$G11,0,P$5)</f>
        <v>4</v>
      </c>
      <c r="Q11" s="96">
        <f ca="1">OFFSET('Climate Impact Screening'!$G11,0,Q$5)</f>
        <v>2</v>
      </c>
    </row>
    <row r="12" spans="2:17" ht="24.75" customHeight="1" x14ac:dyDescent="0.2">
      <c r="B12" s="94" t="str">
        <f>'Climate Impact Screening'!A12</f>
        <v>Light rail</v>
      </c>
      <c r="C12" s="95" t="str">
        <f>'Climate Impact Screening'!B12</f>
        <v>Luas stops</v>
      </c>
      <c r="D12" s="94">
        <f>'Climate Impact Screening'!G12</f>
        <v>1</v>
      </c>
      <c r="E12" s="95">
        <f ca="1">OFFSET('Climate Impact Screening'!$G12,0,E$5)</f>
        <v>3</v>
      </c>
      <c r="F12" s="95">
        <f ca="1">OFFSET('Climate Impact Screening'!$G12,0,F$5)</f>
        <v>3</v>
      </c>
      <c r="G12" s="95">
        <f ca="1">OFFSET('Climate Impact Screening'!$G12,0,G$5)</f>
        <v>2</v>
      </c>
      <c r="H12" s="95">
        <f ca="1">OFFSET('Climate Impact Screening'!$G12,0,H$5)</f>
        <v>3</v>
      </c>
      <c r="I12" s="95">
        <f ca="1">OFFSET('Climate Impact Screening'!$G12,0,I$5)</f>
        <v>4</v>
      </c>
      <c r="J12" s="95">
        <f ca="1">OFFSET('Climate Impact Screening'!$G12,0,J$5)</f>
        <v>3</v>
      </c>
      <c r="K12" s="95">
        <f ca="1">OFFSET('Climate Impact Screening'!$G12,0,K$5)</f>
        <v>2</v>
      </c>
      <c r="L12" s="95">
        <f ca="1">OFFSET('Climate Impact Screening'!$G12,0,L$5)</f>
        <v>2</v>
      </c>
      <c r="M12" s="95">
        <f ca="1">OFFSET('Climate Impact Screening'!$G12,0,M$5)</f>
        <v>2</v>
      </c>
      <c r="N12" s="95">
        <f ca="1">OFFSET('Climate Impact Screening'!$G12,0,N$5)</f>
        <v>2</v>
      </c>
      <c r="O12" s="95">
        <f ca="1">OFFSET('Climate Impact Screening'!$G12,0,O$5)</f>
        <v>2</v>
      </c>
      <c r="P12" s="95">
        <f ca="1">OFFSET('Climate Impact Screening'!$G12,0,P$5)</f>
        <v>4</v>
      </c>
      <c r="Q12" s="96">
        <f ca="1">OFFSET('Climate Impact Screening'!$G12,0,Q$5)</f>
        <v>2</v>
      </c>
    </row>
    <row r="13" spans="2:17" ht="24" customHeight="1" x14ac:dyDescent="0.2">
      <c r="B13" s="94" t="str">
        <f>'Climate Impact Screening'!A13</f>
        <v>Light rail</v>
      </c>
      <c r="C13" s="95" t="str">
        <f>'Climate Impact Screening'!B13</f>
        <v>Automatic fare collection</v>
      </c>
      <c r="D13" s="94">
        <f>'Climate Impact Screening'!G13</f>
        <v>2</v>
      </c>
      <c r="E13" s="95">
        <f ca="1">OFFSET('Climate Impact Screening'!$G13,0,E$5)</f>
        <v>6</v>
      </c>
      <c r="F13" s="95">
        <f ca="1">OFFSET('Climate Impact Screening'!$G13,0,F$5)</f>
        <v>6</v>
      </c>
      <c r="G13" s="95">
        <f ca="1">OFFSET('Climate Impact Screening'!$G13,0,G$5)</f>
        <v>4</v>
      </c>
      <c r="H13" s="95">
        <f ca="1">OFFSET('Climate Impact Screening'!$G13,0,H$5)</f>
        <v>3</v>
      </c>
      <c r="I13" s="95">
        <f ca="1">OFFSET('Climate Impact Screening'!$G13,0,I$5)</f>
        <v>4</v>
      </c>
      <c r="J13" s="95">
        <f ca="1">OFFSET('Climate Impact Screening'!$G13,0,J$5)</f>
        <v>3</v>
      </c>
      <c r="K13" s="95">
        <f ca="1">OFFSET('Climate Impact Screening'!$G13,0,K$5)</f>
        <v>2</v>
      </c>
      <c r="L13" s="95">
        <f ca="1">OFFSET('Climate Impact Screening'!$G13,0,L$5)</f>
        <v>2</v>
      </c>
      <c r="M13" s="95">
        <f ca="1">OFFSET('Climate Impact Screening'!$G13,0,M$5)</f>
        <v>2</v>
      </c>
      <c r="N13" s="95">
        <f ca="1">OFFSET('Climate Impact Screening'!$G13,0,N$5)</f>
        <v>2</v>
      </c>
      <c r="O13" s="95">
        <f ca="1">OFFSET('Climate Impact Screening'!$G13,0,O$5)</f>
        <v>2</v>
      </c>
      <c r="P13" s="95">
        <f ca="1">OFFSET('Climate Impact Screening'!$G13,0,P$5)</f>
        <v>4</v>
      </c>
      <c r="Q13" s="96">
        <f ca="1">OFFSET('Climate Impact Screening'!$G13,0,Q$5)</f>
        <v>2</v>
      </c>
    </row>
    <row r="14" spans="2:17" ht="24.75" customHeight="1" x14ac:dyDescent="0.2">
      <c r="B14" s="94" t="str">
        <f>'Climate Impact Screening'!A14</f>
        <v>Light rail</v>
      </c>
      <c r="C14" s="95" t="str">
        <f>'Climate Impact Screening'!B14</f>
        <v>Overhead line equipment</v>
      </c>
      <c r="D14" s="94">
        <f>'Climate Impact Screening'!G14</f>
        <v>1</v>
      </c>
      <c r="E14" s="95">
        <f ca="1">OFFSET('Climate Impact Screening'!$G14,0,E$5)</f>
        <v>3</v>
      </c>
      <c r="F14" s="95">
        <f ca="1">OFFSET('Climate Impact Screening'!$G14,0,F$5)</f>
        <v>3</v>
      </c>
      <c r="G14" s="95">
        <f ca="1">OFFSET('Climate Impact Screening'!$G14,0,G$5)</f>
        <v>2</v>
      </c>
      <c r="H14" s="95">
        <f ca="1">OFFSET('Climate Impact Screening'!$G14,0,H$5)</f>
        <v>9</v>
      </c>
      <c r="I14" s="95">
        <f ca="1">OFFSET('Climate Impact Screening'!$G14,0,I$5)</f>
        <v>6</v>
      </c>
      <c r="J14" s="95">
        <f ca="1">OFFSET('Climate Impact Screening'!$G14,0,J$5)</f>
        <v>3</v>
      </c>
      <c r="K14" s="95">
        <f ca="1">OFFSET('Climate Impact Screening'!$G14,0,K$5)</f>
        <v>2</v>
      </c>
      <c r="L14" s="95">
        <f ca="1">OFFSET('Climate Impact Screening'!$G14,0,L$5)</f>
        <v>6</v>
      </c>
      <c r="M14" s="95">
        <f ca="1">OFFSET('Climate Impact Screening'!$G14,0,M$5)</f>
        <v>6</v>
      </c>
      <c r="N14" s="95">
        <f ca="1">OFFSET('Climate Impact Screening'!$G14,0,N$5)</f>
        <v>2</v>
      </c>
      <c r="O14" s="95">
        <f ca="1">OFFSET('Climate Impact Screening'!$G14,0,O$5)</f>
        <v>2</v>
      </c>
      <c r="P14" s="95">
        <f ca="1">OFFSET('Climate Impact Screening'!$G14,0,P$5)</f>
        <v>4</v>
      </c>
      <c r="Q14" s="96">
        <f ca="1">OFFSET('Climate Impact Screening'!$G14,0,Q$5)</f>
        <v>2</v>
      </c>
    </row>
    <row r="15" spans="2:17" ht="24.75" customHeight="1" x14ac:dyDescent="0.2">
      <c r="B15" s="94" t="str">
        <f>'Climate Impact Screening'!A15</f>
        <v>Light rail</v>
      </c>
      <c r="C15" s="95" t="str">
        <f>'Climate Impact Screening'!B15</f>
        <v>Utilities</v>
      </c>
      <c r="D15" s="94">
        <f>'Climate Impact Screening'!G15</f>
        <v>1</v>
      </c>
      <c r="E15" s="95">
        <f ca="1">OFFSET('Climate Impact Screening'!$G15,0,E$5)</f>
        <v>3</v>
      </c>
      <c r="F15" s="95">
        <f ca="1">OFFSET('Climate Impact Screening'!$G15,0,F$5)</f>
        <v>3</v>
      </c>
      <c r="G15" s="95">
        <f ca="1">OFFSET('Climate Impact Screening'!$G15,0,G$5)</f>
        <v>2</v>
      </c>
      <c r="H15" s="95">
        <f ca="1">OFFSET('Climate Impact Screening'!$G15,0,H$5)</f>
        <v>3</v>
      </c>
      <c r="I15" s="95">
        <f ca="1">OFFSET('Climate Impact Screening'!$G15,0,I$5)</f>
        <v>2</v>
      </c>
      <c r="J15" s="95">
        <f ca="1">OFFSET('Climate Impact Screening'!$G15,0,J$5)</f>
        <v>3</v>
      </c>
      <c r="K15" s="95">
        <f ca="1">OFFSET('Climate Impact Screening'!$G15,0,K$5)</f>
        <v>2</v>
      </c>
      <c r="L15" s="95">
        <f ca="1">OFFSET('Climate Impact Screening'!$G15,0,L$5)</f>
        <v>4</v>
      </c>
      <c r="M15" s="95">
        <f ca="1">OFFSET('Climate Impact Screening'!$G15,0,M$5)</f>
        <v>4</v>
      </c>
      <c r="N15" s="95">
        <f ca="1">OFFSET('Climate Impact Screening'!$G15,0,N$5)</f>
        <v>2</v>
      </c>
      <c r="O15" s="95">
        <f ca="1">OFFSET('Climate Impact Screening'!$G15,0,O$5)</f>
        <v>2</v>
      </c>
      <c r="P15" s="95">
        <f ca="1">OFFSET('Climate Impact Screening'!$G15,0,P$5)</f>
        <v>4</v>
      </c>
      <c r="Q15" s="96">
        <f ca="1">OFFSET('Climate Impact Screening'!$G15,0,Q$5)</f>
        <v>2</v>
      </c>
    </row>
    <row r="16" spans="2:17" ht="26.25" customHeight="1" x14ac:dyDescent="0.2">
      <c r="B16" s="94" t="str">
        <f>'Climate Impact Screening'!A16</f>
        <v>Light rail</v>
      </c>
      <c r="C16" s="95" t="str">
        <f>'Climate Impact Screening'!B16</f>
        <v>Control and communication systems</v>
      </c>
      <c r="D16" s="94">
        <f>'Climate Impact Screening'!G16</f>
        <v>3</v>
      </c>
      <c r="E16" s="95">
        <f ca="1">OFFSET('Climate Impact Screening'!$G16,0,E$5)</f>
        <v>9</v>
      </c>
      <c r="F16" s="95">
        <f ca="1">OFFSET('Climate Impact Screening'!$G16,0,F$5)</f>
        <v>9</v>
      </c>
      <c r="G16" s="95">
        <f ca="1">OFFSET('Climate Impact Screening'!$G16,0,G$5)</f>
        <v>6</v>
      </c>
      <c r="H16" s="95">
        <f ca="1">OFFSET('Climate Impact Screening'!$G16,0,H$5)</f>
        <v>3</v>
      </c>
      <c r="I16" s="95">
        <f ca="1">OFFSET('Climate Impact Screening'!$G16,0,I$5)</f>
        <v>4</v>
      </c>
      <c r="J16" s="95">
        <f ca="1">OFFSET('Climate Impact Screening'!$G16,0,J$5)</f>
        <v>3</v>
      </c>
      <c r="K16" s="95">
        <f ca="1">OFFSET('Climate Impact Screening'!$G16,0,K$5)</f>
        <v>2</v>
      </c>
      <c r="L16" s="95">
        <f ca="1">OFFSET('Climate Impact Screening'!$G16,0,L$5)</f>
        <v>4</v>
      </c>
      <c r="M16" s="95">
        <f ca="1">OFFSET('Climate Impact Screening'!$G16,0,M$5)</f>
        <v>2</v>
      </c>
      <c r="N16" s="95">
        <f ca="1">OFFSET('Climate Impact Screening'!$G16,0,N$5)</f>
        <v>2</v>
      </c>
      <c r="O16" s="95">
        <f ca="1">OFFSET('Climate Impact Screening'!$G16,0,O$5)</f>
        <v>2</v>
      </c>
      <c r="P16" s="95">
        <f ca="1">OFFSET('Climate Impact Screening'!$G16,0,P$5)</f>
        <v>4</v>
      </c>
      <c r="Q16" s="96">
        <f ca="1">OFFSET('Climate Impact Screening'!$G16,0,Q$5)</f>
        <v>2</v>
      </c>
    </row>
    <row r="17" spans="2:17" ht="26.25" customHeight="1" x14ac:dyDescent="0.2">
      <c r="B17" s="94" t="str">
        <f>'Climate Impact Screening'!A17</f>
        <v>Light rail</v>
      </c>
      <c r="C17" s="95" t="str">
        <f>'Climate Impact Screening'!B17</f>
        <v>Structures</v>
      </c>
      <c r="D17" s="94">
        <f>'Climate Impact Screening'!G17</f>
        <v>3</v>
      </c>
      <c r="E17" s="95">
        <f ca="1">OFFSET('Climate Impact Screening'!$G17,0,E$5)</f>
        <v>9</v>
      </c>
      <c r="F17" s="95">
        <f ca="1">OFFSET('Climate Impact Screening'!$G17,0,F$5)</f>
        <v>9</v>
      </c>
      <c r="G17" s="95">
        <f ca="1">OFFSET('Climate Impact Screening'!$G17,0,G$5)</f>
        <v>6</v>
      </c>
      <c r="H17" s="95">
        <f ca="1">OFFSET('Climate Impact Screening'!$G17,0,H$5)</f>
        <v>3</v>
      </c>
      <c r="I17" s="95">
        <f ca="1">OFFSET('Climate Impact Screening'!$G17,0,I$5)</f>
        <v>4</v>
      </c>
      <c r="J17" s="95">
        <f ca="1">OFFSET('Climate Impact Screening'!$G17,0,J$5)</f>
        <v>3</v>
      </c>
      <c r="K17" s="95">
        <f ca="1">OFFSET('Climate Impact Screening'!$G17,0,K$5)</f>
        <v>2</v>
      </c>
      <c r="L17" s="95">
        <f ca="1">OFFSET('Climate Impact Screening'!$G17,0,L$5)</f>
        <v>4</v>
      </c>
      <c r="M17" s="95">
        <f ca="1">OFFSET('Climate Impact Screening'!$G17,0,M$5)</f>
        <v>2</v>
      </c>
      <c r="N17" s="95">
        <f ca="1">OFFSET('Climate Impact Screening'!$G17,0,N$5)</f>
        <v>2</v>
      </c>
      <c r="O17" s="95">
        <f ca="1">OFFSET('Climate Impact Screening'!$G17,0,O$5)</f>
        <v>2</v>
      </c>
      <c r="P17" s="95">
        <f ca="1">OFFSET('Climate Impact Screening'!$G17,0,P$5)</f>
        <v>4</v>
      </c>
      <c r="Q17" s="96">
        <f ca="1">OFFSET('Climate Impact Screening'!$G17,0,Q$5)</f>
        <v>2</v>
      </c>
    </row>
    <row r="18" spans="2:17" ht="24.75" customHeight="1" x14ac:dyDescent="0.2">
      <c r="B18" s="94" t="str">
        <f>'Climate Impact Screening'!A18</f>
        <v>Light rail</v>
      </c>
      <c r="C18" s="95" t="str">
        <f>'Climate Impact Screening'!B18</f>
        <v>Landscaping</v>
      </c>
      <c r="D18" s="94">
        <f>'Climate Impact Screening'!G18</f>
        <v>1</v>
      </c>
      <c r="E18" s="95">
        <f ca="1">OFFSET('Climate Impact Screening'!$G18,0,E$5)</f>
        <v>3</v>
      </c>
      <c r="F18" s="95">
        <f ca="1">OFFSET('Climate Impact Screening'!$G18,0,F$5)</f>
        <v>3</v>
      </c>
      <c r="G18" s="95">
        <f ca="1">OFFSET('Climate Impact Screening'!$G18,0,G$5)</f>
        <v>2</v>
      </c>
      <c r="H18" s="95">
        <f ca="1">OFFSET('Climate Impact Screening'!$G18,0,H$5)</f>
        <v>9</v>
      </c>
      <c r="I18" s="95">
        <f ca="1">OFFSET('Climate Impact Screening'!$G18,0,I$5)</f>
        <v>4</v>
      </c>
      <c r="J18" s="95">
        <f ca="1">OFFSET('Climate Impact Screening'!$G18,0,J$5)</f>
        <v>3</v>
      </c>
      <c r="K18" s="95">
        <f ca="1">OFFSET('Climate Impact Screening'!$G18,0,K$5)</f>
        <v>6</v>
      </c>
      <c r="L18" s="95">
        <f ca="1">OFFSET('Climate Impact Screening'!$G18,0,L$5)</f>
        <v>4</v>
      </c>
      <c r="M18" s="95">
        <f ca="1">OFFSET('Climate Impact Screening'!$G18,0,M$5)</f>
        <v>4</v>
      </c>
      <c r="N18" s="95">
        <f ca="1">OFFSET('Climate Impact Screening'!$G18,0,N$5)</f>
        <v>2</v>
      </c>
      <c r="O18" s="95">
        <f ca="1">OFFSET('Climate Impact Screening'!$G18,0,O$5)</f>
        <v>2</v>
      </c>
      <c r="P18" s="95">
        <f ca="1">OFFSET('Climate Impact Screening'!$G18,0,P$5)</f>
        <v>4</v>
      </c>
      <c r="Q18" s="96">
        <f ca="1">OFFSET('Climate Impact Screening'!$G18,0,Q$5)</f>
        <v>2</v>
      </c>
    </row>
    <row r="19" spans="2:17" ht="26.25" customHeight="1" x14ac:dyDescent="0.2">
      <c r="B19" s="94" t="str">
        <f>'Climate Impact Screening'!A19</f>
        <v>Light rail</v>
      </c>
      <c r="C19" s="95" t="str">
        <f>'Climate Impact Screening'!B19</f>
        <v>Buildings</v>
      </c>
      <c r="D19" s="94">
        <f>'Climate Impact Screening'!G19</f>
        <v>2</v>
      </c>
      <c r="E19" s="95">
        <f ca="1">OFFSET('Climate Impact Screening'!$G19,0,E$5)</f>
        <v>6</v>
      </c>
      <c r="F19" s="95">
        <f ca="1">OFFSET('Climate Impact Screening'!$G19,0,F$5)</f>
        <v>6</v>
      </c>
      <c r="G19" s="95">
        <f ca="1">OFFSET('Climate Impact Screening'!$G19,0,G$5)</f>
        <v>4</v>
      </c>
      <c r="H19" s="95">
        <f ca="1">OFFSET('Climate Impact Screening'!$G19,0,H$5)</f>
        <v>3</v>
      </c>
      <c r="I19" s="95">
        <f ca="1">OFFSET('Climate Impact Screening'!$G19,0,I$5)</f>
        <v>2</v>
      </c>
      <c r="J19" s="95">
        <f ca="1">OFFSET('Climate Impact Screening'!$G19,0,J$5)</f>
        <v>3</v>
      </c>
      <c r="K19" s="95">
        <f ca="1">OFFSET('Climate Impact Screening'!$G19,0,K$5)</f>
        <v>2</v>
      </c>
      <c r="L19" s="95">
        <f ca="1">OFFSET('Climate Impact Screening'!$G19,0,L$5)</f>
        <v>4</v>
      </c>
      <c r="M19" s="95">
        <f ca="1">OFFSET('Climate Impact Screening'!$G19,0,M$5)</f>
        <v>4</v>
      </c>
      <c r="N19" s="95">
        <f ca="1">OFFSET('Climate Impact Screening'!$G19,0,N$5)</f>
        <v>2</v>
      </c>
      <c r="O19" s="95">
        <f ca="1">OFFSET('Climate Impact Screening'!$G19,0,O$5)</f>
        <v>2</v>
      </c>
      <c r="P19" s="95">
        <f ca="1">OFFSET('Climate Impact Screening'!$G19,0,P$5)</f>
        <v>4</v>
      </c>
      <c r="Q19" s="96">
        <f ca="1">OFFSET('Climate Impact Screening'!$G19,0,Q$5)</f>
        <v>2</v>
      </c>
    </row>
    <row r="20" spans="2:17" ht="26.25" customHeight="1" x14ac:dyDescent="0.2">
      <c r="B20" s="94" t="str">
        <f>'Climate Impact Screening'!A20</f>
        <v>Light rail</v>
      </c>
      <c r="C20" s="95" t="str">
        <f>'Climate Impact Screening'!B20</f>
        <v>Overground ESS's/ tech rooms/ kiosks</v>
      </c>
      <c r="D20" s="94">
        <f>'Climate Impact Screening'!G20</f>
        <v>3</v>
      </c>
      <c r="E20" s="95">
        <f ca="1">OFFSET('Climate Impact Screening'!$G20,0,E$5)</f>
        <v>9</v>
      </c>
      <c r="F20" s="95">
        <f ca="1">OFFSET('Climate Impact Screening'!$G20,0,F$5)</f>
        <v>9</v>
      </c>
      <c r="G20" s="95">
        <f ca="1">OFFSET('Climate Impact Screening'!$G20,0,G$5)</f>
        <v>6</v>
      </c>
      <c r="H20" s="95">
        <f ca="1">OFFSET('Climate Impact Screening'!$G20,0,H$5)</f>
        <v>6</v>
      </c>
      <c r="I20" s="95">
        <f ca="1">OFFSET('Climate Impact Screening'!$G20,0,I$5)</f>
        <v>4</v>
      </c>
      <c r="J20" s="95">
        <f ca="1">OFFSET('Climate Impact Screening'!$G20,0,J$5)</f>
        <v>3</v>
      </c>
      <c r="K20" s="95">
        <f ca="1">OFFSET('Climate Impact Screening'!$G20,0,K$5)</f>
        <v>2</v>
      </c>
      <c r="L20" s="95">
        <f ca="1">OFFSET('Climate Impact Screening'!$G20,0,L$5)</f>
        <v>4</v>
      </c>
      <c r="M20" s="95">
        <f ca="1">OFFSET('Climate Impact Screening'!$G20,0,M$5)</f>
        <v>4</v>
      </c>
      <c r="N20" s="95">
        <f ca="1">OFFSET('Climate Impact Screening'!$G20,0,N$5)</f>
        <v>2</v>
      </c>
      <c r="O20" s="95">
        <f ca="1">OFFSET('Climate Impact Screening'!$G20,0,O$5)</f>
        <v>2</v>
      </c>
      <c r="P20" s="95">
        <f ca="1">OFFSET('Climate Impact Screening'!$G20,0,P$5)</f>
        <v>4</v>
      </c>
      <c r="Q20" s="96">
        <f ca="1">OFFSET('Climate Impact Screening'!$G20,0,Q$5)</f>
        <v>2</v>
      </c>
    </row>
    <row r="21" spans="2:17" x14ac:dyDescent="0.2">
      <c r="B21" s="94" t="str">
        <f>'Climate Impact Screening'!A21</f>
        <v>Light rail</v>
      </c>
      <c r="C21" s="95" t="str">
        <f>'Climate Impact Screening'!B21</f>
        <v>Underground ESS's and tech room</v>
      </c>
      <c r="D21" s="94">
        <f>'Climate Impact Screening'!G21</f>
        <v>3</v>
      </c>
      <c r="E21" s="95">
        <f ca="1">OFFSET('Climate Impact Screening'!$G21,0,E$5)</f>
        <v>9</v>
      </c>
      <c r="F21" s="95">
        <f ca="1">OFFSET('Climate Impact Screening'!$G21,0,F$5)</f>
        <v>9</v>
      </c>
      <c r="G21" s="95">
        <f ca="1">OFFSET('Climate Impact Screening'!$G21,0,G$5)</f>
        <v>6</v>
      </c>
      <c r="H21" s="95">
        <f ca="1">OFFSET('Climate Impact Screening'!$G21,0,H$5)</f>
        <v>6</v>
      </c>
      <c r="I21" s="95">
        <f ca="1">OFFSET('Climate Impact Screening'!$G21,0,I$5)</f>
        <v>4</v>
      </c>
      <c r="J21" s="95">
        <f ca="1">OFFSET('Climate Impact Screening'!$G21,0,J$5)</f>
        <v>2</v>
      </c>
      <c r="K21" s="95">
        <f ca="1">OFFSET('Climate Impact Screening'!$G21,0,K$5)</f>
        <v>2</v>
      </c>
      <c r="L21" s="95">
        <f ca="1">OFFSET('Climate Impact Screening'!$G21,0,L$5)</f>
        <v>2</v>
      </c>
      <c r="M21" s="95">
        <f ca="1">OFFSET('Climate Impact Screening'!$G21,0,M$5)</f>
        <v>2</v>
      </c>
      <c r="N21" s="95">
        <f ca="1">OFFSET('Climate Impact Screening'!$G21,0,N$5)</f>
        <v>2</v>
      </c>
      <c r="O21" s="95">
        <f ca="1">OFFSET('Climate Impact Screening'!$G21,0,O$5)</f>
        <v>2</v>
      </c>
      <c r="P21" s="95">
        <f ca="1">OFFSET('Climate Impact Screening'!$G21,0,P$5)</f>
        <v>4</v>
      </c>
      <c r="Q21" s="96">
        <f ca="1">OFFSET('Climate Impact Screening'!$G21,0,Q$5)</f>
        <v>2</v>
      </c>
    </row>
    <row r="22" spans="2:17" ht="24.75" customHeight="1" x14ac:dyDescent="0.2">
      <c r="B22" s="94" t="str">
        <f>'Climate Impact Screening'!A22</f>
        <v>Light rail</v>
      </c>
      <c r="C22" s="95" t="str">
        <f>'Climate Impact Screening'!B22</f>
        <v>Lifts/ escalators</v>
      </c>
      <c r="D22" s="94">
        <f>'Climate Impact Screening'!G22</f>
        <v>3</v>
      </c>
      <c r="E22" s="95">
        <f ca="1">OFFSET('Climate Impact Screening'!$G22,0,E$5)</f>
        <v>9</v>
      </c>
      <c r="F22" s="95">
        <f ca="1">OFFSET('Climate Impact Screening'!$G22,0,F$5)</f>
        <v>9</v>
      </c>
      <c r="G22" s="95">
        <f ca="1">OFFSET('Climate Impact Screening'!$G22,0,G$5)</f>
        <v>6</v>
      </c>
      <c r="H22" s="95">
        <f ca="1">OFFSET('Climate Impact Screening'!$G22,0,H$5)</f>
        <v>3</v>
      </c>
      <c r="I22" s="95">
        <f ca="1">OFFSET('Climate Impact Screening'!$G22,0,I$5)</f>
        <v>2</v>
      </c>
      <c r="J22" s="95">
        <f ca="1">OFFSET('Climate Impact Screening'!$G22,0,J$5)</f>
        <v>3</v>
      </c>
      <c r="K22" s="95">
        <f ca="1">OFFSET('Climate Impact Screening'!$G22,0,K$5)</f>
        <v>2</v>
      </c>
      <c r="L22" s="95">
        <f ca="1">OFFSET('Climate Impact Screening'!$G22,0,L$5)</f>
        <v>2</v>
      </c>
      <c r="M22" s="95">
        <f ca="1">OFFSET('Climate Impact Screening'!$G22,0,M$5)</f>
        <v>2</v>
      </c>
      <c r="N22" s="95">
        <f ca="1">OFFSET('Climate Impact Screening'!$G22,0,N$5)</f>
        <v>2</v>
      </c>
      <c r="O22" s="95">
        <f ca="1">OFFSET('Climate Impact Screening'!$G22,0,O$5)</f>
        <v>2</v>
      </c>
      <c r="P22" s="95">
        <f ca="1">OFFSET('Climate Impact Screening'!$G22,0,P$5)</f>
        <v>4</v>
      </c>
      <c r="Q22" s="96">
        <f ca="1">OFFSET('Climate Impact Screening'!$G22,0,Q$5)</f>
        <v>2</v>
      </c>
    </row>
    <row r="23" spans="2:17" ht="24" customHeight="1" x14ac:dyDescent="0.2">
      <c r="B23" s="94" t="str">
        <f>'Climate Impact Screening'!A23</f>
        <v>Light rail</v>
      </c>
      <c r="C23" s="95" t="str">
        <f>'Climate Impact Screening'!B23</f>
        <v>Depot equipment</v>
      </c>
      <c r="D23" s="94">
        <f>'Climate Impact Screening'!G23</f>
        <v>1</v>
      </c>
      <c r="E23" s="95">
        <f ca="1">OFFSET('Climate Impact Screening'!$G23,0,E$5)</f>
        <v>3</v>
      </c>
      <c r="F23" s="95">
        <f ca="1">OFFSET('Climate Impact Screening'!$G23,0,F$5)</f>
        <v>3</v>
      </c>
      <c r="G23" s="95">
        <f ca="1">OFFSET('Climate Impact Screening'!$G23,0,G$5)</f>
        <v>2</v>
      </c>
      <c r="H23" s="95">
        <f ca="1">OFFSET('Climate Impact Screening'!$G23,0,H$5)</f>
        <v>3</v>
      </c>
      <c r="I23" s="95">
        <f ca="1">OFFSET('Climate Impact Screening'!$G23,0,I$5)</f>
        <v>4</v>
      </c>
      <c r="J23" s="95">
        <f ca="1">OFFSET('Climate Impact Screening'!$G23,0,J$5)</f>
        <v>3</v>
      </c>
      <c r="K23" s="95">
        <f ca="1">OFFSET('Climate Impact Screening'!$G23,0,K$5)</f>
        <v>2</v>
      </c>
      <c r="L23" s="95">
        <f ca="1">OFFSET('Climate Impact Screening'!$G23,0,L$5)</f>
        <v>2</v>
      </c>
      <c r="M23" s="95">
        <f ca="1">OFFSET('Climate Impact Screening'!$G23,0,M$5)</f>
        <v>2</v>
      </c>
      <c r="N23" s="95">
        <f ca="1">OFFSET('Climate Impact Screening'!$G23,0,N$5)</f>
        <v>2</v>
      </c>
      <c r="O23" s="95">
        <f ca="1">OFFSET('Climate Impact Screening'!$G23,0,O$5)</f>
        <v>2</v>
      </c>
      <c r="P23" s="95">
        <f ca="1">OFFSET('Climate Impact Screening'!$G23,0,P$5)</f>
        <v>4</v>
      </c>
      <c r="Q23" s="96">
        <f ca="1">OFFSET('Climate Impact Screening'!$G23,0,Q$5)</f>
        <v>2</v>
      </c>
    </row>
    <row r="24" spans="2:17" ht="26.25" customHeight="1" x14ac:dyDescent="0.2">
      <c r="B24" s="94" t="str">
        <f>'Climate Impact Screening'!A24</f>
        <v>Light rail</v>
      </c>
      <c r="C24" s="95" t="str">
        <f>'Climate Impact Screening'!B24</f>
        <v>Park and ride car parks</v>
      </c>
      <c r="D24" s="94">
        <f>'Climate Impact Screening'!G24</f>
        <v>3</v>
      </c>
      <c r="E24" s="95">
        <f ca="1">OFFSET('Climate Impact Screening'!$G24,0,E$5)</f>
        <v>9</v>
      </c>
      <c r="F24" s="95">
        <f ca="1">OFFSET('Climate Impact Screening'!$G24,0,F$5)</f>
        <v>9</v>
      </c>
      <c r="G24" s="95">
        <f ca="1">OFFSET('Climate Impact Screening'!$G24,0,G$5)</f>
        <v>6</v>
      </c>
      <c r="H24" s="95">
        <f ca="1">OFFSET('Climate Impact Screening'!$G24,0,H$5)</f>
        <v>3</v>
      </c>
      <c r="I24" s="95">
        <f ca="1">OFFSET('Climate Impact Screening'!$G24,0,I$5)</f>
        <v>4</v>
      </c>
      <c r="J24" s="95">
        <f ca="1">OFFSET('Climate Impact Screening'!$G24,0,J$5)</f>
        <v>2</v>
      </c>
      <c r="K24" s="95">
        <f ca="1">OFFSET('Climate Impact Screening'!$G24,0,K$5)</f>
        <v>2</v>
      </c>
      <c r="L24" s="95">
        <f ca="1">OFFSET('Climate Impact Screening'!$G24,0,L$5)</f>
        <v>2</v>
      </c>
      <c r="M24" s="95">
        <f ca="1">OFFSET('Climate Impact Screening'!$G24,0,M$5)</f>
        <v>2</v>
      </c>
      <c r="N24" s="95">
        <f ca="1">OFFSET('Climate Impact Screening'!$G24,0,N$5)</f>
        <v>2</v>
      </c>
      <c r="O24" s="95">
        <f ca="1">OFFSET('Climate Impact Screening'!$G24,0,O$5)</f>
        <v>2</v>
      </c>
      <c r="P24" s="95">
        <f ca="1">OFFSET('Climate Impact Screening'!$G24,0,P$5)</f>
        <v>4</v>
      </c>
      <c r="Q24" s="96">
        <f ca="1">OFFSET('Climate Impact Screening'!$G24,0,Q$5)</f>
        <v>2</v>
      </c>
    </row>
    <row r="26" spans="2:17" ht="128.25" customHeight="1" x14ac:dyDescent="0.2">
      <c r="D26" s="84"/>
      <c r="E26" s="84"/>
      <c r="F26" s="84"/>
      <c r="G26" s="84"/>
      <c r="H26" s="84"/>
      <c r="I26" s="84"/>
      <c r="J26" s="84"/>
      <c r="K26" s="84"/>
      <c r="L26" s="84"/>
      <c r="M26" s="84"/>
      <c r="N26" s="84"/>
      <c r="O26" s="84"/>
      <c r="P26" s="84"/>
      <c r="Q26" s="84"/>
    </row>
  </sheetData>
  <sheetProtection algorithmName="SHA-512" hashValue="JLC7G4A5to+A4NGQTgWfxzyVANLER0GUmkKntEYSn2Ey7A/JGmNOvU6/ZZ3b+SCMlqPsKHZKxT/2DRdC8NUOaw==" saltValue="iYpdBbcRXg+g644hVaZHow==" spinCount="100000" sheet="1" objects="1" scenarios="1"/>
  <mergeCells count="3">
    <mergeCell ref="B2:B4"/>
    <mergeCell ref="C2:C4"/>
    <mergeCell ref="D2:Q2"/>
  </mergeCells>
  <conditionalFormatting sqref="D6:Q24">
    <cfRule type="cellIs" dxfId="2" priority="1" operator="between">
      <formula>1</formula>
      <formula>2</formula>
    </cfRule>
    <cfRule type="cellIs" dxfId="1" priority="2" operator="between">
      <formula>3</formula>
      <formula>4</formula>
    </cfRule>
    <cfRule type="cellIs" dxfId="0" priority="3" operator="greaterThanOrEqual">
      <formula>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5A39F-FFA7-489B-9226-C4010C54DE6A}">
  <sheetPr>
    <tabColor rgb="FF92D050"/>
  </sheetPr>
  <dimension ref="A1:AD31"/>
  <sheetViews>
    <sheetView zoomScale="40" zoomScaleNormal="40" workbookViewId="0">
      <selection sqref="A1:AN43"/>
    </sheetView>
  </sheetViews>
  <sheetFormatPr defaultRowHeight="14.25" x14ac:dyDescent="0.2"/>
  <cols>
    <col min="1" max="1" width="10.375" customWidth="1"/>
    <col min="2" max="2" width="35" customWidth="1"/>
    <col min="3" max="3" width="20.75" customWidth="1"/>
    <col min="4" max="4" width="32.625" customWidth="1"/>
    <col min="5" max="5" width="16.625" customWidth="1"/>
    <col min="6" max="6" width="32.625" customWidth="1"/>
    <col min="7" max="7" width="16.625" customWidth="1"/>
    <col min="8" max="8" width="32.625" customWidth="1"/>
    <col min="9" max="9" width="25.5" customWidth="1"/>
    <col min="10" max="10" width="32.625" customWidth="1"/>
    <col min="11" max="11" width="16.625" customWidth="1"/>
    <col min="12" max="12" width="32.625" customWidth="1"/>
    <col min="13" max="13" width="16.625" customWidth="1"/>
    <col min="14" max="14" width="32.625" customWidth="1"/>
    <col min="15" max="15" width="16.625" customWidth="1"/>
    <col min="16" max="16" width="32.625" customWidth="1"/>
    <col min="17" max="17" width="16.625" customWidth="1"/>
    <col min="18" max="18" width="32.625" customWidth="1"/>
    <col min="19" max="19" width="16.625" customWidth="1"/>
    <col min="20" max="20" width="32.625" customWidth="1"/>
    <col min="21" max="21" width="16.625" customWidth="1"/>
    <col min="22" max="22" width="32.625" customWidth="1"/>
    <col min="23" max="23" width="16.625" customWidth="1"/>
    <col min="24" max="24" width="32.625" customWidth="1"/>
    <col min="25" max="25" width="16.625" customWidth="1"/>
    <col min="26" max="26" width="32.625" customWidth="1"/>
    <col min="27" max="27" width="16.625" customWidth="1"/>
    <col min="28" max="28" width="32.625" customWidth="1"/>
    <col min="29" max="29" width="16.625" customWidth="1"/>
    <col min="30" max="30" width="32.625" customWidth="1"/>
  </cols>
  <sheetData>
    <row r="1" spans="1:30" ht="30" customHeight="1" x14ac:dyDescent="0.2">
      <c r="A1" s="174" t="s">
        <v>257</v>
      </c>
      <c r="B1" s="174"/>
    </row>
    <row r="2" spans="1:30" x14ac:dyDescent="0.2">
      <c r="A2" s="174"/>
      <c r="B2" s="174"/>
    </row>
    <row r="3" spans="1:30" ht="15" x14ac:dyDescent="0.25">
      <c r="A3" s="90"/>
      <c r="B3" s="9" t="s">
        <v>258</v>
      </c>
      <c r="C3" s="1"/>
    </row>
    <row r="4" spans="1:30" x14ac:dyDescent="0.2">
      <c r="A4" s="90"/>
      <c r="B4" s="89" t="s">
        <v>259</v>
      </c>
      <c r="C4" s="89" t="s">
        <v>260</v>
      </c>
    </row>
    <row r="5" spans="1:30" x14ac:dyDescent="0.2">
      <c r="A5" s="90"/>
      <c r="B5" s="91" t="s">
        <v>261</v>
      </c>
      <c r="C5" s="91" t="s">
        <v>260</v>
      </c>
    </row>
    <row r="6" spans="1:30" x14ac:dyDescent="0.2">
      <c r="A6" s="90"/>
      <c r="B6" s="92" t="s">
        <v>262</v>
      </c>
      <c r="C6" s="92" t="s">
        <v>263</v>
      </c>
      <c r="D6" s="60"/>
    </row>
    <row r="7" spans="1:30" x14ac:dyDescent="0.2">
      <c r="A7" s="90"/>
      <c r="B7" s="93" t="s">
        <v>264</v>
      </c>
      <c r="C7" s="93" t="s">
        <v>265</v>
      </c>
      <c r="D7" s="60"/>
    </row>
    <row r="8" spans="1:30" x14ac:dyDescent="0.2">
      <c r="A8" s="90"/>
      <c r="B8" s="90"/>
      <c r="C8" s="60"/>
      <c r="D8" s="60"/>
    </row>
    <row r="9" spans="1:30" ht="15" thickBot="1" x14ac:dyDescent="0.25"/>
    <row r="10" spans="1:30" ht="15" x14ac:dyDescent="0.2">
      <c r="A10" s="175" t="s">
        <v>11</v>
      </c>
      <c r="B10" s="178" t="s">
        <v>12</v>
      </c>
      <c r="C10" s="169" t="s">
        <v>266</v>
      </c>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1"/>
    </row>
    <row r="11" spans="1:30" ht="70.5" customHeight="1" x14ac:dyDescent="0.25">
      <c r="A11" s="176"/>
      <c r="B11" s="179"/>
      <c r="C11" s="181" t="str">
        <f>'Impact Screening Summary'!D3</f>
        <v>Flooding (coastal) - including sea level rise and storm surge</v>
      </c>
      <c r="D11" s="168"/>
      <c r="E11" s="167" t="str">
        <f>'Impact Screening Summary'!E3</f>
        <v>Flooding (fluvial / river)</v>
      </c>
      <c r="F11" s="168"/>
      <c r="G11" s="167" t="str">
        <f>'Impact Screening Summary'!F3</f>
        <v>Flooding (pluvial / surface water)</v>
      </c>
      <c r="H11" s="168"/>
      <c r="I11" s="167" t="str">
        <f>'Impact Screening Summary'!G3</f>
        <v>Flooding - groundwater (driven by low intensity, prolonger rainfall)</v>
      </c>
      <c r="J11" s="168"/>
      <c r="K11" s="167" t="s">
        <v>19</v>
      </c>
      <c r="L11" s="168"/>
      <c r="M11" s="167" t="s">
        <v>255</v>
      </c>
      <c r="N11" s="168"/>
      <c r="O11" s="167" t="s">
        <v>21</v>
      </c>
      <c r="P11" s="168"/>
      <c r="Q11" s="167" t="s">
        <v>22</v>
      </c>
      <c r="R11" s="168"/>
      <c r="S11" s="167" t="s">
        <v>23</v>
      </c>
      <c r="T11" s="168"/>
      <c r="U11" s="167" t="s">
        <v>24</v>
      </c>
      <c r="V11" s="168"/>
      <c r="W11" s="167" t="s">
        <v>25</v>
      </c>
      <c r="X11" s="168"/>
      <c r="Y11" s="167" t="s">
        <v>26</v>
      </c>
      <c r="Z11" s="168"/>
      <c r="AA11" s="167" t="s">
        <v>27</v>
      </c>
      <c r="AB11" s="173"/>
      <c r="AC11" s="167" t="s">
        <v>28</v>
      </c>
      <c r="AD11" s="172"/>
    </row>
    <row r="12" spans="1:30" ht="15.75" thickBot="1" x14ac:dyDescent="0.3">
      <c r="A12" s="177"/>
      <c r="B12" s="180"/>
      <c r="C12" s="85" t="s">
        <v>257</v>
      </c>
      <c r="D12" s="86" t="s">
        <v>267</v>
      </c>
      <c r="E12" s="86" t="s">
        <v>257</v>
      </c>
      <c r="F12" s="86" t="s">
        <v>267</v>
      </c>
      <c r="G12" s="86" t="s">
        <v>257</v>
      </c>
      <c r="H12" s="86" t="s">
        <v>267</v>
      </c>
      <c r="I12" s="86" t="s">
        <v>257</v>
      </c>
      <c r="J12" s="86" t="s">
        <v>267</v>
      </c>
      <c r="K12" s="86" t="s">
        <v>257</v>
      </c>
      <c r="L12" s="86" t="s">
        <v>267</v>
      </c>
      <c r="M12" s="86" t="s">
        <v>257</v>
      </c>
      <c r="N12" s="86" t="s">
        <v>267</v>
      </c>
      <c r="O12" s="86" t="s">
        <v>257</v>
      </c>
      <c r="P12" s="86" t="s">
        <v>267</v>
      </c>
      <c r="Q12" s="86" t="s">
        <v>257</v>
      </c>
      <c r="R12" s="86" t="s">
        <v>267</v>
      </c>
      <c r="S12" s="86" t="s">
        <v>257</v>
      </c>
      <c r="T12" s="86" t="s">
        <v>267</v>
      </c>
      <c r="U12" s="86" t="s">
        <v>257</v>
      </c>
      <c r="V12" s="86" t="s">
        <v>267</v>
      </c>
      <c r="W12" s="86" t="s">
        <v>257</v>
      </c>
      <c r="X12" s="86" t="s">
        <v>267</v>
      </c>
      <c r="Y12" s="86" t="s">
        <v>257</v>
      </c>
      <c r="Z12" s="86" t="s">
        <v>267</v>
      </c>
      <c r="AA12" s="86" t="s">
        <v>257</v>
      </c>
      <c r="AB12" s="87" t="s">
        <v>267</v>
      </c>
      <c r="AC12" s="86" t="s">
        <v>257</v>
      </c>
      <c r="AD12" s="87" t="s">
        <v>267</v>
      </c>
    </row>
    <row r="13" spans="1:30" ht="85.5" customHeight="1" x14ac:dyDescent="0.2">
      <c r="A13" s="88" t="str">
        <f>'Impact Screening Summary'!B6</f>
        <v>Light rail</v>
      </c>
      <c r="B13" s="96" t="str">
        <f>'Impact Screening Summary'!C6</f>
        <v>Drainage</v>
      </c>
      <c r="C13" s="97" t="s">
        <v>263</v>
      </c>
      <c r="D13" s="98" t="s">
        <v>268</v>
      </c>
      <c r="E13" s="99" t="s">
        <v>265</v>
      </c>
      <c r="F13" s="95"/>
      <c r="G13" s="99" t="s">
        <v>265</v>
      </c>
      <c r="H13" s="95"/>
      <c r="I13" s="99" t="s">
        <v>265</v>
      </c>
      <c r="J13" s="95"/>
      <c r="K13" s="100" t="s">
        <v>263</v>
      </c>
      <c r="L13" s="98" t="s">
        <v>269</v>
      </c>
      <c r="M13" s="101" t="s">
        <v>260</v>
      </c>
      <c r="N13" s="95"/>
      <c r="O13" s="101" t="s">
        <v>260</v>
      </c>
      <c r="P13" s="161" t="s">
        <v>270</v>
      </c>
      <c r="Q13" s="101" t="s">
        <v>260</v>
      </c>
      <c r="R13" s="98"/>
      <c r="S13" s="101" t="s">
        <v>260</v>
      </c>
      <c r="T13" s="95"/>
      <c r="U13" s="101" t="s">
        <v>260</v>
      </c>
      <c r="V13" s="95"/>
      <c r="W13" s="101" t="s">
        <v>260</v>
      </c>
      <c r="X13" s="160"/>
      <c r="Y13" s="127" t="s">
        <v>260</v>
      </c>
      <c r="Z13" s="160"/>
      <c r="AA13" s="128" t="s">
        <v>263</v>
      </c>
      <c r="AB13" s="160" t="s">
        <v>271</v>
      </c>
      <c r="AC13" s="127" t="s">
        <v>260</v>
      </c>
      <c r="AD13" s="182"/>
    </row>
    <row r="14" spans="1:30" ht="65.25" customHeight="1" x14ac:dyDescent="0.2">
      <c r="A14" s="88" t="str">
        <f>'Impact Screening Summary'!B7</f>
        <v>Light rail</v>
      </c>
      <c r="B14" s="96" t="str">
        <f>'Impact Screening Summary'!C7</f>
        <v>Earthworks</v>
      </c>
      <c r="C14" s="97" t="s">
        <v>263</v>
      </c>
      <c r="D14" s="98" t="s">
        <v>272</v>
      </c>
      <c r="E14" s="99" t="s">
        <v>265</v>
      </c>
      <c r="F14" s="95"/>
      <c r="G14" s="99" t="s">
        <v>265</v>
      </c>
      <c r="H14" s="95"/>
      <c r="I14" s="99" t="s">
        <v>265</v>
      </c>
      <c r="J14" s="95"/>
      <c r="K14" s="100" t="s">
        <v>263</v>
      </c>
      <c r="L14" s="95"/>
      <c r="M14" s="101" t="s">
        <v>260</v>
      </c>
      <c r="N14" s="95"/>
      <c r="O14" s="101" t="s">
        <v>260</v>
      </c>
      <c r="P14" s="161"/>
      <c r="Q14" s="100" t="s">
        <v>263</v>
      </c>
      <c r="R14" s="98" t="s">
        <v>273</v>
      </c>
      <c r="S14" s="101" t="s">
        <v>260</v>
      </c>
      <c r="T14" s="95"/>
      <c r="U14" s="101" t="s">
        <v>260</v>
      </c>
      <c r="V14" s="95"/>
      <c r="W14" s="101" t="s">
        <v>260</v>
      </c>
      <c r="X14" s="161"/>
      <c r="Y14" s="101" t="s">
        <v>260</v>
      </c>
      <c r="Z14" s="161"/>
      <c r="AA14" s="100" t="s">
        <v>263</v>
      </c>
      <c r="AB14" s="161"/>
      <c r="AC14" s="101" t="s">
        <v>260</v>
      </c>
      <c r="AD14" s="183"/>
    </row>
    <row r="15" spans="1:30" ht="57" customHeight="1" x14ac:dyDescent="0.2">
      <c r="A15" s="88" t="str">
        <f>'Impact Screening Summary'!B8</f>
        <v>Light rail</v>
      </c>
      <c r="B15" s="96" t="str">
        <f>'Impact Screening Summary'!C8</f>
        <v>Embedded track</v>
      </c>
      <c r="C15" s="101" t="s">
        <v>260</v>
      </c>
      <c r="D15" s="98"/>
      <c r="E15" s="100" t="s">
        <v>263</v>
      </c>
      <c r="F15" s="98" t="s">
        <v>274</v>
      </c>
      <c r="G15" s="100" t="s">
        <v>263</v>
      </c>
      <c r="H15" s="98" t="s">
        <v>275</v>
      </c>
      <c r="I15" s="101" t="s">
        <v>260</v>
      </c>
      <c r="J15" s="98"/>
      <c r="K15" s="99" t="s">
        <v>265</v>
      </c>
      <c r="L15" s="95"/>
      <c r="M15" s="99" t="s">
        <v>265</v>
      </c>
      <c r="N15" s="95"/>
      <c r="O15" s="102" t="s">
        <v>260</v>
      </c>
      <c r="P15" s="161"/>
      <c r="Q15" s="101" t="s">
        <v>260</v>
      </c>
      <c r="R15" s="98"/>
      <c r="S15" s="101" t="s">
        <v>260</v>
      </c>
      <c r="T15" s="95"/>
      <c r="U15" s="101" t="s">
        <v>260</v>
      </c>
      <c r="V15" s="95"/>
      <c r="W15" s="101" t="s">
        <v>260</v>
      </c>
      <c r="X15" s="161"/>
      <c r="Y15" s="101" t="s">
        <v>260</v>
      </c>
      <c r="Z15" s="161"/>
      <c r="AA15" s="100" t="s">
        <v>263</v>
      </c>
      <c r="AB15" s="161"/>
      <c r="AC15" s="101" t="s">
        <v>260</v>
      </c>
      <c r="AD15" s="183"/>
    </row>
    <row r="16" spans="1:30" ht="64.5" customHeight="1" x14ac:dyDescent="0.2">
      <c r="A16" s="88" t="str">
        <f>'Impact Screening Summary'!B9</f>
        <v>Light rail</v>
      </c>
      <c r="B16" s="96" t="str">
        <f>'Impact Screening Summary'!C9</f>
        <v>Ballasted track</v>
      </c>
      <c r="C16" s="97" t="s">
        <v>263</v>
      </c>
      <c r="D16" s="98" t="s">
        <v>276</v>
      </c>
      <c r="E16" s="99" t="s">
        <v>265</v>
      </c>
      <c r="F16" s="95"/>
      <c r="G16" s="99" t="s">
        <v>265</v>
      </c>
      <c r="H16" s="95"/>
      <c r="I16" s="99" t="s">
        <v>265</v>
      </c>
      <c r="J16" s="98"/>
      <c r="K16" s="99" t="s">
        <v>265</v>
      </c>
      <c r="L16" s="95"/>
      <c r="M16" s="99" t="s">
        <v>265</v>
      </c>
      <c r="N16" s="95"/>
      <c r="O16" s="102" t="s">
        <v>260</v>
      </c>
      <c r="P16" s="161"/>
      <c r="Q16" s="101" t="s">
        <v>260</v>
      </c>
      <c r="R16" s="98"/>
      <c r="S16" s="101" t="s">
        <v>260</v>
      </c>
      <c r="T16" s="95"/>
      <c r="U16" s="101" t="s">
        <v>260</v>
      </c>
      <c r="V16" s="95"/>
      <c r="W16" s="101" t="s">
        <v>260</v>
      </c>
      <c r="X16" s="161"/>
      <c r="Y16" s="101" t="s">
        <v>260</v>
      </c>
      <c r="Z16" s="161"/>
      <c r="AA16" s="100" t="s">
        <v>263</v>
      </c>
      <c r="AB16" s="161"/>
      <c r="AC16" s="101" t="s">
        <v>260</v>
      </c>
      <c r="AD16" s="183"/>
    </row>
    <row r="17" spans="1:30" ht="57.75" customHeight="1" x14ac:dyDescent="0.2">
      <c r="A17" s="88" t="str">
        <f>'Impact Screening Summary'!B10</f>
        <v>Light rail</v>
      </c>
      <c r="B17" s="96" t="str">
        <f>'Impact Screening Summary'!C10</f>
        <v>Direct fixed track (fixed to concrete)</v>
      </c>
      <c r="C17" s="101" t="s">
        <v>260</v>
      </c>
      <c r="D17" s="98"/>
      <c r="E17" s="100" t="s">
        <v>263</v>
      </c>
      <c r="F17" s="98" t="s">
        <v>277</v>
      </c>
      <c r="G17" s="100" t="s">
        <v>263</v>
      </c>
      <c r="H17" s="98" t="s">
        <v>278</v>
      </c>
      <c r="I17" s="101" t="s">
        <v>260</v>
      </c>
      <c r="J17" s="98"/>
      <c r="K17" s="99" t="s">
        <v>265</v>
      </c>
      <c r="L17" s="95"/>
      <c r="M17" s="99" t="s">
        <v>265</v>
      </c>
      <c r="N17" s="95"/>
      <c r="O17" s="102" t="s">
        <v>260</v>
      </c>
      <c r="P17" s="161"/>
      <c r="Q17" s="101" t="s">
        <v>260</v>
      </c>
      <c r="R17" s="98"/>
      <c r="S17" s="101" t="s">
        <v>260</v>
      </c>
      <c r="T17" s="95"/>
      <c r="U17" s="101" t="s">
        <v>260</v>
      </c>
      <c r="V17" s="95"/>
      <c r="W17" s="101" t="s">
        <v>260</v>
      </c>
      <c r="X17" s="161"/>
      <c r="Y17" s="101" t="s">
        <v>260</v>
      </c>
      <c r="Z17" s="161"/>
      <c r="AA17" s="100" t="s">
        <v>263</v>
      </c>
      <c r="AB17" s="161"/>
      <c r="AC17" s="101" t="s">
        <v>260</v>
      </c>
      <c r="AD17" s="183"/>
    </row>
    <row r="18" spans="1:30" ht="59.25" customHeight="1" x14ac:dyDescent="0.2">
      <c r="A18" s="88" t="str">
        <f>'Impact Screening Summary'!B11</f>
        <v>Light rail</v>
      </c>
      <c r="B18" s="96" t="str">
        <f>'Impact Screening Summary'!C11</f>
        <v>Rolling stock</v>
      </c>
      <c r="C18" s="101" t="s">
        <v>260</v>
      </c>
      <c r="D18" s="98"/>
      <c r="E18" s="100" t="s">
        <v>263</v>
      </c>
      <c r="F18" s="98" t="s">
        <v>279</v>
      </c>
      <c r="G18" s="100" t="s">
        <v>263</v>
      </c>
      <c r="H18" s="98" t="s">
        <v>280</v>
      </c>
      <c r="I18" s="101" t="s">
        <v>260</v>
      </c>
      <c r="J18" s="95"/>
      <c r="K18" s="100" t="s">
        <v>263</v>
      </c>
      <c r="L18" s="98" t="s">
        <v>281</v>
      </c>
      <c r="M18" s="101" t="s">
        <v>260</v>
      </c>
      <c r="N18" s="95"/>
      <c r="O18" s="102" t="s">
        <v>260</v>
      </c>
      <c r="P18" s="161"/>
      <c r="Q18" s="101" t="s">
        <v>260</v>
      </c>
      <c r="R18" s="95"/>
      <c r="S18" s="101" t="s">
        <v>260</v>
      </c>
      <c r="T18" s="95"/>
      <c r="U18" s="101" t="s">
        <v>260</v>
      </c>
      <c r="V18" s="95"/>
      <c r="W18" s="101" t="s">
        <v>260</v>
      </c>
      <c r="X18" s="161"/>
      <c r="Y18" s="101" t="s">
        <v>260</v>
      </c>
      <c r="Z18" s="161"/>
      <c r="AA18" s="100" t="s">
        <v>263</v>
      </c>
      <c r="AB18" s="161"/>
      <c r="AC18" s="101" t="s">
        <v>260</v>
      </c>
      <c r="AD18" s="183"/>
    </row>
    <row r="19" spans="1:30" ht="57.75" customHeight="1" x14ac:dyDescent="0.2">
      <c r="A19" s="88" t="str">
        <f>'Impact Screening Summary'!B12</f>
        <v>Light rail</v>
      </c>
      <c r="B19" s="96" t="str">
        <f>'Impact Screening Summary'!C12</f>
        <v>Luas stops</v>
      </c>
      <c r="C19" s="101" t="s">
        <v>260</v>
      </c>
      <c r="D19" s="98"/>
      <c r="E19" s="100" t="s">
        <v>263</v>
      </c>
      <c r="F19" s="98" t="s">
        <v>282</v>
      </c>
      <c r="G19" s="100" t="s">
        <v>263</v>
      </c>
      <c r="H19" s="98" t="s">
        <v>283</v>
      </c>
      <c r="I19" s="101" t="s">
        <v>260</v>
      </c>
      <c r="J19" s="95"/>
      <c r="K19" s="100" t="s">
        <v>263</v>
      </c>
      <c r="L19" s="98" t="s">
        <v>284</v>
      </c>
      <c r="M19" s="100" t="s">
        <v>263</v>
      </c>
      <c r="N19" s="98" t="s">
        <v>285</v>
      </c>
      <c r="O19" s="102" t="s">
        <v>260</v>
      </c>
      <c r="P19" s="161"/>
      <c r="Q19" s="101" t="s">
        <v>260</v>
      </c>
      <c r="R19" s="95"/>
      <c r="S19" s="101" t="s">
        <v>260</v>
      </c>
      <c r="T19" s="95"/>
      <c r="U19" s="101" t="s">
        <v>260</v>
      </c>
      <c r="V19" s="95"/>
      <c r="W19" s="101" t="s">
        <v>260</v>
      </c>
      <c r="X19" s="161"/>
      <c r="Y19" s="101" t="s">
        <v>260</v>
      </c>
      <c r="Z19" s="161"/>
      <c r="AA19" s="100" t="s">
        <v>263</v>
      </c>
      <c r="AB19" s="161"/>
      <c r="AC19" s="101" t="s">
        <v>260</v>
      </c>
      <c r="AD19" s="183"/>
    </row>
    <row r="20" spans="1:30" ht="74.25" customHeight="1" x14ac:dyDescent="0.2">
      <c r="A20" s="88" t="str">
        <f>'Impact Screening Summary'!B13</f>
        <v>Light rail</v>
      </c>
      <c r="B20" s="96" t="str">
        <f>'Impact Screening Summary'!C13</f>
        <v>Automatic fare collection</v>
      </c>
      <c r="C20" s="101" t="s">
        <v>260</v>
      </c>
      <c r="D20" s="98"/>
      <c r="E20" s="99" t="s">
        <v>265</v>
      </c>
      <c r="F20" s="95"/>
      <c r="G20" s="99" t="s">
        <v>265</v>
      </c>
      <c r="H20" s="95"/>
      <c r="I20" s="100" t="s">
        <v>263</v>
      </c>
      <c r="J20" s="98" t="s">
        <v>286</v>
      </c>
      <c r="K20" s="100" t="s">
        <v>263</v>
      </c>
      <c r="L20" s="103" t="s">
        <v>287</v>
      </c>
      <c r="M20" s="100" t="s">
        <v>263</v>
      </c>
      <c r="N20" s="98" t="s">
        <v>288</v>
      </c>
      <c r="O20" s="102" t="s">
        <v>260</v>
      </c>
      <c r="P20" s="161"/>
      <c r="Q20" s="101" t="s">
        <v>260</v>
      </c>
      <c r="R20" s="98"/>
      <c r="S20" s="101" t="s">
        <v>260</v>
      </c>
      <c r="T20" s="95"/>
      <c r="U20" s="101" t="s">
        <v>260</v>
      </c>
      <c r="V20" s="95"/>
      <c r="W20" s="101" t="s">
        <v>260</v>
      </c>
      <c r="X20" s="161"/>
      <c r="Y20" s="101" t="s">
        <v>260</v>
      </c>
      <c r="Z20" s="161"/>
      <c r="AA20" s="100" t="s">
        <v>263</v>
      </c>
      <c r="AB20" s="161"/>
      <c r="AC20" s="101" t="s">
        <v>260</v>
      </c>
      <c r="AD20" s="183"/>
    </row>
    <row r="21" spans="1:30" ht="57.75" customHeight="1" x14ac:dyDescent="0.2">
      <c r="A21" s="88" t="str">
        <f>'Impact Screening Summary'!B14</f>
        <v>Light rail</v>
      </c>
      <c r="B21" s="96" t="str">
        <f>'Impact Screening Summary'!C14</f>
        <v>Overhead line equipment</v>
      </c>
      <c r="C21" s="101" t="s">
        <v>260</v>
      </c>
      <c r="D21" s="98"/>
      <c r="E21" s="100" t="s">
        <v>263</v>
      </c>
      <c r="F21" s="98" t="s">
        <v>289</v>
      </c>
      <c r="G21" s="100" t="s">
        <v>263</v>
      </c>
      <c r="H21" s="98" t="s">
        <v>290</v>
      </c>
      <c r="I21" s="101" t="s">
        <v>260</v>
      </c>
      <c r="J21" s="98"/>
      <c r="K21" s="99" t="s">
        <v>265</v>
      </c>
      <c r="L21" s="95"/>
      <c r="M21" s="99" t="s">
        <v>265</v>
      </c>
      <c r="N21" s="95"/>
      <c r="O21" s="102" t="s">
        <v>260</v>
      </c>
      <c r="P21" s="161"/>
      <c r="Q21" s="101" t="s">
        <v>260</v>
      </c>
      <c r="R21" s="98"/>
      <c r="S21" s="99" t="s">
        <v>265</v>
      </c>
      <c r="T21" s="95"/>
      <c r="U21" s="99" t="s">
        <v>265</v>
      </c>
      <c r="V21" s="95"/>
      <c r="W21" s="101" t="s">
        <v>260</v>
      </c>
      <c r="X21" s="161"/>
      <c r="Y21" s="101" t="s">
        <v>260</v>
      </c>
      <c r="Z21" s="161"/>
      <c r="AA21" s="100" t="s">
        <v>263</v>
      </c>
      <c r="AB21" s="161"/>
      <c r="AC21" s="101" t="s">
        <v>260</v>
      </c>
      <c r="AD21" s="183"/>
    </row>
    <row r="22" spans="1:30" ht="57" customHeight="1" x14ac:dyDescent="0.2">
      <c r="A22" s="88" t="str">
        <f>'Impact Screening Summary'!B15</f>
        <v>Light rail</v>
      </c>
      <c r="B22" s="96" t="str">
        <f>'Impact Screening Summary'!C15</f>
        <v>Utilities</v>
      </c>
      <c r="C22" s="101" t="s">
        <v>260</v>
      </c>
      <c r="D22" s="98"/>
      <c r="E22" s="100" t="s">
        <v>263</v>
      </c>
      <c r="F22" s="98" t="s">
        <v>291</v>
      </c>
      <c r="G22" s="100" t="s">
        <v>263</v>
      </c>
      <c r="H22" s="98" t="s">
        <v>292</v>
      </c>
      <c r="I22" s="101" t="s">
        <v>260</v>
      </c>
      <c r="J22" s="95"/>
      <c r="K22" s="100" t="s">
        <v>263</v>
      </c>
      <c r="L22" s="98" t="s">
        <v>287</v>
      </c>
      <c r="M22" s="101" t="s">
        <v>260</v>
      </c>
      <c r="N22" s="95"/>
      <c r="O22" s="102" t="s">
        <v>260</v>
      </c>
      <c r="P22" s="161"/>
      <c r="Q22" s="101" t="s">
        <v>260</v>
      </c>
      <c r="R22" s="98"/>
      <c r="S22" s="100" t="s">
        <v>263</v>
      </c>
      <c r="T22" s="98" t="s">
        <v>293</v>
      </c>
      <c r="U22" s="100" t="s">
        <v>263</v>
      </c>
      <c r="V22" s="98" t="s">
        <v>294</v>
      </c>
      <c r="W22" s="101" t="s">
        <v>260</v>
      </c>
      <c r="X22" s="161"/>
      <c r="Y22" s="101" t="s">
        <v>260</v>
      </c>
      <c r="Z22" s="161"/>
      <c r="AA22" s="100" t="s">
        <v>263</v>
      </c>
      <c r="AB22" s="161"/>
      <c r="AC22" s="101" t="s">
        <v>260</v>
      </c>
      <c r="AD22" s="183"/>
    </row>
    <row r="23" spans="1:30" ht="57.75" customHeight="1" x14ac:dyDescent="0.2">
      <c r="A23" s="88" t="str">
        <f>'Impact Screening Summary'!B16</f>
        <v>Light rail</v>
      </c>
      <c r="B23" s="96" t="str">
        <f>'Impact Screening Summary'!C16</f>
        <v>Control and communication systems</v>
      </c>
      <c r="C23" s="97" t="s">
        <v>263</v>
      </c>
      <c r="D23" s="98" t="s">
        <v>295</v>
      </c>
      <c r="E23" s="99" t="s">
        <v>265</v>
      </c>
      <c r="F23" s="95"/>
      <c r="G23" s="99" t="s">
        <v>265</v>
      </c>
      <c r="H23" s="95"/>
      <c r="I23" s="99" t="s">
        <v>265</v>
      </c>
      <c r="J23" s="95"/>
      <c r="K23" s="100" t="s">
        <v>263</v>
      </c>
      <c r="L23" s="98" t="s">
        <v>287</v>
      </c>
      <c r="M23" s="100" t="s">
        <v>263</v>
      </c>
      <c r="N23" s="98" t="s">
        <v>296</v>
      </c>
      <c r="O23" s="102" t="s">
        <v>260</v>
      </c>
      <c r="P23" s="161"/>
      <c r="Q23" s="101" t="s">
        <v>260</v>
      </c>
      <c r="R23" s="98"/>
      <c r="S23" s="100" t="s">
        <v>263</v>
      </c>
      <c r="T23" s="98" t="s">
        <v>293</v>
      </c>
      <c r="U23" s="101" t="s">
        <v>260</v>
      </c>
      <c r="V23" s="95"/>
      <c r="W23" s="101" t="s">
        <v>260</v>
      </c>
      <c r="X23" s="161"/>
      <c r="Y23" s="101" t="s">
        <v>260</v>
      </c>
      <c r="Z23" s="161"/>
      <c r="AA23" s="100" t="s">
        <v>263</v>
      </c>
      <c r="AB23" s="161"/>
      <c r="AC23" s="101" t="s">
        <v>260</v>
      </c>
      <c r="AD23" s="183"/>
    </row>
    <row r="24" spans="1:30" ht="59.25" customHeight="1" x14ac:dyDescent="0.2">
      <c r="A24" s="88" t="str">
        <f>'Impact Screening Summary'!B17</f>
        <v>Light rail</v>
      </c>
      <c r="B24" s="96" t="str">
        <f>'Impact Screening Summary'!C17</f>
        <v>Structures</v>
      </c>
      <c r="C24" s="97" t="s">
        <v>263</v>
      </c>
      <c r="D24" s="98" t="s">
        <v>297</v>
      </c>
      <c r="E24" s="99" t="s">
        <v>265</v>
      </c>
      <c r="F24" s="95"/>
      <c r="G24" s="99" t="s">
        <v>265</v>
      </c>
      <c r="H24" s="95"/>
      <c r="I24" s="99" t="s">
        <v>265</v>
      </c>
      <c r="J24" s="95"/>
      <c r="K24" s="100" t="s">
        <v>263</v>
      </c>
      <c r="L24" s="98" t="s">
        <v>284</v>
      </c>
      <c r="M24" s="100" t="s">
        <v>263</v>
      </c>
      <c r="N24" s="98" t="s">
        <v>285</v>
      </c>
      <c r="O24" s="102" t="s">
        <v>260</v>
      </c>
      <c r="P24" s="161"/>
      <c r="Q24" s="101" t="s">
        <v>260</v>
      </c>
      <c r="R24" s="98"/>
      <c r="S24" s="100" t="s">
        <v>263</v>
      </c>
      <c r="T24" s="98" t="s">
        <v>293</v>
      </c>
      <c r="U24" s="101" t="s">
        <v>260</v>
      </c>
      <c r="V24" s="95"/>
      <c r="W24" s="101" t="s">
        <v>260</v>
      </c>
      <c r="X24" s="161"/>
      <c r="Y24" s="101" t="s">
        <v>260</v>
      </c>
      <c r="Z24" s="161"/>
      <c r="AA24" s="100" t="s">
        <v>263</v>
      </c>
      <c r="AB24" s="161"/>
      <c r="AC24" s="101" t="s">
        <v>260</v>
      </c>
      <c r="AD24" s="183"/>
    </row>
    <row r="25" spans="1:30" ht="60" customHeight="1" x14ac:dyDescent="0.2">
      <c r="A25" s="88" t="str">
        <f>'Impact Screening Summary'!B18</f>
        <v>Light rail</v>
      </c>
      <c r="B25" s="96" t="str">
        <f>'Impact Screening Summary'!C18</f>
        <v>Landscaping</v>
      </c>
      <c r="C25" s="101" t="s">
        <v>260</v>
      </c>
      <c r="D25" s="98"/>
      <c r="E25" s="100" t="s">
        <v>263</v>
      </c>
      <c r="F25" s="98" t="s">
        <v>298</v>
      </c>
      <c r="G25" s="100" t="s">
        <v>263</v>
      </c>
      <c r="H25" s="98" t="s">
        <v>299</v>
      </c>
      <c r="I25" s="101" t="s">
        <v>260</v>
      </c>
      <c r="J25" s="95"/>
      <c r="K25" s="99" t="s">
        <v>265</v>
      </c>
      <c r="L25" s="95"/>
      <c r="M25" s="102" t="s">
        <v>260</v>
      </c>
      <c r="N25" s="98" t="s">
        <v>300</v>
      </c>
      <c r="O25" s="102" t="s">
        <v>260</v>
      </c>
      <c r="P25" s="161"/>
      <c r="Q25" s="99" t="s">
        <v>265</v>
      </c>
      <c r="R25" s="95"/>
      <c r="S25" s="100" t="s">
        <v>263</v>
      </c>
      <c r="T25" s="98" t="s">
        <v>293</v>
      </c>
      <c r="U25" s="102" t="s">
        <v>260</v>
      </c>
      <c r="V25" s="98" t="s">
        <v>301</v>
      </c>
      <c r="W25" s="101" t="s">
        <v>260</v>
      </c>
      <c r="X25" s="161"/>
      <c r="Y25" s="101" t="s">
        <v>260</v>
      </c>
      <c r="Z25" s="161"/>
      <c r="AA25" s="100" t="s">
        <v>263</v>
      </c>
      <c r="AB25" s="161"/>
      <c r="AC25" s="101" t="s">
        <v>260</v>
      </c>
      <c r="AD25" s="183"/>
    </row>
    <row r="26" spans="1:30" ht="74.25" customHeight="1" x14ac:dyDescent="0.2">
      <c r="A26" s="88" t="str">
        <f>'Impact Screening Summary'!B19</f>
        <v>Light rail</v>
      </c>
      <c r="B26" s="96" t="str">
        <f>'Impact Screening Summary'!C19</f>
        <v>Buildings</v>
      </c>
      <c r="C26" s="101" t="s">
        <v>260</v>
      </c>
      <c r="D26" s="98"/>
      <c r="E26" s="99" t="s">
        <v>265</v>
      </c>
      <c r="F26" s="95"/>
      <c r="G26" s="99" t="s">
        <v>265</v>
      </c>
      <c r="H26" s="95"/>
      <c r="I26" s="100" t="s">
        <v>263</v>
      </c>
      <c r="J26" s="98" t="s">
        <v>302</v>
      </c>
      <c r="K26" s="100" t="s">
        <v>263</v>
      </c>
      <c r="L26" s="98" t="s">
        <v>303</v>
      </c>
      <c r="M26" s="101" t="s">
        <v>260</v>
      </c>
      <c r="N26" s="95"/>
      <c r="O26" s="102" t="s">
        <v>260</v>
      </c>
      <c r="P26" s="161"/>
      <c r="Q26" s="101" t="s">
        <v>260</v>
      </c>
      <c r="R26" s="95"/>
      <c r="S26" s="100" t="s">
        <v>263</v>
      </c>
      <c r="T26" s="98" t="s">
        <v>293</v>
      </c>
      <c r="U26" s="100" t="s">
        <v>263</v>
      </c>
      <c r="V26" s="98" t="s">
        <v>294</v>
      </c>
      <c r="W26" s="101" t="s">
        <v>260</v>
      </c>
      <c r="X26" s="161"/>
      <c r="Y26" s="101" t="s">
        <v>260</v>
      </c>
      <c r="Z26" s="161"/>
      <c r="AA26" s="100" t="s">
        <v>263</v>
      </c>
      <c r="AB26" s="161"/>
      <c r="AC26" s="101" t="s">
        <v>260</v>
      </c>
      <c r="AD26" s="183"/>
    </row>
    <row r="27" spans="1:30" ht="75.75" customHeight="1" x14ac:dyDescent="0.2">
      <c r="A27" s="88" t="str">
        <f>'Impact Screening Summary'!B20</f>
        <v>Light rail</v>
      </c>
      <c r="B27" s="96" t="str">
        <f>'Impact Screening Summary'!C20</f>
        <v>Overground ESS's/ tech rooms/ kiosks</v>
      </c>
      <c r="C27" s="97" t="s">
        <v>263</v>
      </c>
      <c r="D27" s="98" t="s">
        <v>304</v>
      </c>
      <c r="E27" s="99" t="s">
        <v>265</v>
      </c>
      <c r="F27" s="95"/>
      <c r="G27" s="99" t="s">
        <v>265</v>
      </c>
      <c r="H27" s="95"/>
      <c r="I27" s="99" t="s">
        <v>265</v>
      </c>
      <c r="J27" s="98"/>
      <c r="K27" s="99" t="s">
        <v>265</v>
      </c>
      <c r="L27" s="95"/>
      <c r="M27" s="100" t="s">
        <v>263</v>
      </c>
      <c r="N27" s="98" t="s">
        <v>285</v>
      </c>
      <c r="O27" s="102" t="s">
        <v>260</v>
      </c>
      <c r="P27" s="161"/>
      <c r="Q27" s="101" t="s">
        <v>260</v>
      </c>
      <c r="R27" s="95"/>
      <c r="S27" s="100" t="s">
        <v>263</v>
      </c>
      <c r="T27" s="98" t="s">
        <v>293</v>
      </c>
      <c r="U27" s="100" t="s">
        <v>263</v>
      </c>
      <c r="V27" s="98" t="s">
        <v>294</v>
      </c>
      <c r="W27" s="101" t="s">
        <v>260</v>
      </c>
      <c r="X27" s="161"/>
      <c r="Y27" s="101" t="s">
        <v>260</v>
      </c>
      <c r="Z27" s="161"/>
      <c r="AA27" s="100" t="s">
        <v>263</v>
      </c>
      <c r="AB27" s="161"/>
      <c r="AC27" s="101" t="s">
        <v>260</v>
      </c>
      <c r="AD27" s="183"/>
    </row>
    <row r="28" spans="1:30" ht="75" customHeight="1" x14ac:dyDescent="0.2">
      <c r="A28" s="88" t="str">
        <f>'Impact Screening Summary'!B21</f>
        <v>Light rail</v>
      </c>
      <c r="B28" s="96" t="str">
        <f>'Impact Screening Summary'!C21</f>
        <v>Underground ESS's and tech room</v>
      </c>
      <c r="C28" s="97" t="s">
        <v>263</v>
      </c>
      <c r="D28" s="98" t="s">
        <v>305</v>
      </c>
      <c r="E28" s="99" t="s">
        <v>265</v>
      </c>
      <c r="F28" s="95"/>
      <c r="G28" s="99" t="s">
        <v>265</v>
      </c>
      <c r="H28" s="95"/>
      <c r="I28" s="99" t="s">
        <v>265</v>
      </c>
      <c r="J28" s="95"/>
      <c r="K28" s="99" t="s">
        <v>265</v>
      </c>
      <c r="L28" s="95"/>
      <c r="M28" s="100" t="s">
        <v>263</v>
      </c>
      <c r="N28" s="98" t="s">
        <v>285</v>
      </c>
      <c r="O28" s="101" t="s">
        <v>260</v>
      </c>
      <c r="P28" s="161"/>
      <c r="Q28" s="101" t="s">
        <v>260</v>
      </c>
      <c r="R28" s="95"/>
      <c r="S28" s="101" t="s">
        <v>260</v>
      </c>
      <c r="T28" s="95"/>
      <c r="U28" s="101" t="s">
        <v>260</v>
      </c>
      <c r="V28" s="95"/>
      <c r="W28" s="101" t="s">
        <v>260</v>
      </c>
      <c r="X28" s="161"/>
      <c r="Y28" s="101" t="s">
        <v>260</v>
      </c>
      <c r="Z28" s="161"/>
      <c r="AA28" s="100" t="s">
        <v>263</v>
      </c>
      <c r="AB28" s="161"/>
      <c r="AC28" s="101" t="s">
        <v>260</v>
      </c>
      <c r="AD28" s="183"/>
    </row>
    <row r="29" spans="1:30" ht="55.5" customHeight="1" x14ac:dyDescent="0.2">
      <c r="A29" s="88" t="str">
        <f>'Impact Screening Summary'!B22</f>
        <v>Light rail</v>
      </c>
      <c r="B29" s="96" t="str">
        <f>'Impact Screening Summary'!C22</f>
        <v>Lifts/ escalators</v>
      </c>
      <c r="C29" s="97" t="s">
        <v>263</v>
      </c>
      <c r="D29" s="98" t="s">
        <v>306</v>
      </c>
      <c r="E29" s="99" t="s">
        <v>265</v>
      </c>
      <c r="F29" s="95"/>
      <c r="G29" s="99" t="s">
        <v>265</v>
      </c>
      <c r="H29" s="95"/>
      <c r="I29" s="99" t="s">
        <v>265</v>
      </c>
      <c r="J29" s="98"/>
      <c r="K29" s="100" t="s">
        <v>263</v>
      </c>
      <c r="L29" s="98" t="s">
        <v>287</v>
      </c>
      <c r="M29" s="101" t="s">
        <v>260</v>
      </c>
      <c r="N29" s="95"/>
      <c r="O29" s="102" t="s">
        <v>260</v>
      </c>
      <c r="P29" s="161"/>
      <c r="Q29" s="101" t="s">
        <v>260</v>
      </c>
      <c r="R29" s="95"/>
      <c r="S29" s="101" t="s">
        <v>260</v>
      </c>
      <c r="T29" s="95"/>
      <c r="U29" s="101" t="s">
        <v>260</v>
      </c>
      <c r="V29" s="95"/>
      <c r="W29" s="101" t="s">
        <v>260</v>
      </c>
      <c r="X29" s="161"/>
      <c r="Y29" s="101" t="s">
        <v>260</v>
      </c>
      <c r="Z29" s="161"/>
      <c r="AA29" s="100" t="s">
        <v>263</v>
      </c>
      <c r="AB29" s="161"/>
      <c r="AC29" s="101" t="s">
        <v>260</v>
      </c>
      <c r="AD29" s="183"/>
    </row>
    <row r="30" spans="1:30" ht="66.75" customHeight="1" x14ac:dyDescent="0.2">
      <c r="A30" s="88" t="str">
        <f>'Impact Screening Summary'!B23</f>
        <v>Light rail</v>
      </c>
      <c r="B30" s="96" t="str">
        <f>'Impact Screening Summary'!C23</f>
        <v>Depot equipment</v>
      </c>
      <c r="C30" s="101" t="s">
        <v>260</v>
      </c>
      <c r="D30" s="98"/>
      <c r="E30" s="100" t="s">
        <v>263</v>
      </c>
      <c r="F30" s="103" t="s">
        <v>307</v>
      </c>
      <c r="G30" s="100" t="s">
        <v>263</v>
      </c>
      <c r="H30" s="103" t="s">
        <v>307</v>
      </c>
      <c r="I30" s="101" t="s">
        <v>260</v>
      </c>
      <c r="J30" s="98"/>
      <c r="K30" s="100" t="s">
        <v>263</v>
      </c>
      <c r="L30" s="98" t="s">
        <v>287</v>
      </c>
      <c r="M30" s="100" t="s">
        <v>263</v>
      </c>
      <c r="N30" s="98" t="s">
        <v>285</v>
      </c>
      <c r="O30" s="102" t="s">
        <v>260</v>
      </c>
      <c r="P30" s="161"/>
      <c r="Q30" s="101" t="s">
        <v>260</v>
      </c>
      <c r="R30" s="95"/>
      <c r="S30" s="101" t="s">
        <v>260</v>
      </c>
      <c r="T30" s="95"/>
      <c r="U30" s="101" t="s">
        <v>260</v>
      </c>
      <c r="V30" s="95"/>
      <c r="W30" s="101" t="s">
        <v>260</v>
      </c>
      <c r="X30" s="161"/>
      <c r="Y30" s="101" t="s">
        <v>260</v>
      </c>
      <c r="Z30" s="161"/>
      <c r="AA30" s="100" t="s">
        <v>263</v>
      </c>
      <c r="AB30" s="185"/>
      <c r="AC30" s="101" t="s">
        <v>260</v>
      </c>
      <c r="AD30" s="183"/>
    </row>
    <row r="31" spans="1:30" ht="66.75" customHeight="1" x14ac:dyDescent="0.2">
      <c r="A31" s="88" t="str">
        <f>'Impact Screening Summary'!B24</f>
        <v>Light rail</v>
      </c>
      <c r="B31" s="96" t="str">
        <f>'Impact Screening Summary'!C24</f>
        <v>Park and ride car parks</v>
      </c>
      <c r="C31" s="97" t="s">
        <v>263</v>
      </c>
      <c r="D31" s="98" t="s">
        <v>308</v>
      </c>
      <c r="E31" s="99" t="s">
        <v>265</v>
      </c>
      <c r="F31" s="95"/>
      <c r="G31" s="99" t="s">
        <v>265</v>
      </c>
      <c r="H31" s="95"/>
      <c r="I31" s="99" t="s">
        <v>265</v>
      </c>
      <c r="J31" s="98"/>
      <c r="K31" s="100" t="s">
        <v>263</v>
      </c>
      <c r="L31" s="98" t="s">
        <v>284</v>
      </c>
      <c r="M31" s="100" t="s">
        <v>263</v>
      </c>
      <c r="N31" s="98" t="s">
        <v>285</v>
      </c>
      <c r="O31" s="101" t="s">
        <v>260</v>
      </c>
      <c r="P31" s="161"/>
      <c r="Q31" s="101" t="s">
        <v>260</v>
      </c>
      <c r="R31" s="95"/>
      <c r="S31" s="101" t="s">
        <v>260</v>
      </c>
      <c r="T31" s="95"/>
      <c r="U31" s="101" t="s">
        <v>260</v>
      </c>
      <c r="V31" s="95"/>
      <c r="W31" s="101" t="s">
        <v>260</v>
      </c>
      <c r="X31" s="185"/>
      <c r="Y31" s="101" t="s">
        <v>260</v>
      </c>
      <c r="Z31" s="185"/>
      <c r="AA31" s="102" t="s">
        <v>260</v>
      </c>
      <c r="AB31" s="98" t="s">
        <v>309</v>
      </c>
      <c r="AC31" s="101" t="s">
        <v>260</v>
      </c>
      <c r="AD31" s="184"/>
    </row>
  </sheetData>
  <sheetProtection algorithmName="SHA-512" hashValue="jFKrcBKFdgx75VF8Z6Jtc41h7CmDFefguryNsp+Yy3k4ZAFVQAIGq5BkO7PuBmq7KBtmQYKQJkvLMOH097s0TA==" saltValue="QmByou8Fmih1HVuK6634/g==" spinCount="100000" sheet="1" objects="1" scenarios="1"/>
  <mergeCells count="23">
    <mergeCell ref="AD13:AD31"/>
    <mergeCell ref="P13:P31"/>
    <mergeCell ref="X13:X31"/>
    <mergeCell ref="Z13:Z31"/>
    <mergeCell ref="O11:P11"/>
    <mergeCell ref="AB13:AB30"/>
    <mergeCell ref="A1:B2"/>
    <mergeCell ref="A10:A12"/>
    <mergeCell ref="B10:B12"/>
    <mergeCell ref="C11:D11"/>
    <mergeCell ref="E11:F11"/>
    <mergeCell ref="G11:H11"/>
    <mergeCell ref="C10:AD10"/>
    <mergeCell ref="AC11:AD11"/>
    <mergeCell ref="Q11:R11"/>
    <mergeCell ref="S11:T11"/>
    <mergeCell ref="U11:V11"/>
    <mergeCell ref="W11:X11"/>
    <mergeCell ref="Y11:Z11"/>
    <mergeCell ref="AA11:AB11"/>
    <mergeCell ref="I11:J11"/>
    <mergeCell ref="K11:L11"/>
    <mergeCell ref="M11:N11"/>
  </mergeCells>
  <phoneticPr fontId="1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2C4-3DC5-45A3-80BF-1162C09208FA}">
  <dimension ref="A1:D19"/>
  <sheetViews>
    <sheetView tabSelected="1" workbookViewId="0">
      <selection sqref="A1:J32"/>
    </sheetView>
  </sheetViews>
  <sheetFormatPr defaultColWidth="8.625" defaultRowHeight="14.25" x14ac:dyDescent="0.2"/>
  <cols>
    <col min="1" max="16384" width="8.625" style="1"/>
  </cols>
  <sheetData>
    <row r="1" spans="1:4" ht="15.75" thickBot="1" x14ac:dyDescent="0.3">
      <c r="A1" s="9" t="s">
        <v>310</v>
      </c>
    </row>
    <row r="2" spans="1:4" x14ac:dyDescent="0.2">
      <c r="B2" s="10" t="s">
        <v>311</v>
      </c>
      <c r="C2" s="14" t="s">
        <v>312</v>
      </c>
      <c r="D2" s="11" t="s">
        <v>311</v>
      </c>
    </row>
    <row r="3" spans="1:4" x14ac:dyDescent="0.2">
      <c r="B3" s="12" t="s">
        <v>313</v>
      </c>
      <c r="C3" s="1">
        <v>3</v>
      </c>
      <c r="D3" s="15" t="s">
        <v>313</v>
      </c>
    </row>
    <row r="4" spans="1:4" x14ac:dyDescent="0.2">
      <c r="B4" s="8" t="s">
        <v>314</v>
      </c>
      <c r="C4" s="1">
        <v>2</v>
      </c>
      <c r="D4" s="16" t="s">
        <v>314</v>
      </c>
    </row>
    <row r="5" spans="1:4" ht="15" thickBot="1" x14ac:dyDescent="0.25">
      <c r="B5" s="13" t="s">
        <v>315</v>
      </c>
      <c r="C5" s="17">
        <v>1</v>
      </c>
      <c r="D5" s="18" t="s">
        <v>315</v>
      </c>
    </row>
    <row r="7" spans="1:4" ht="15.75" thickBot="1" x14ac:dyDescent="0.3">
      <c r="A7" s="9" t="s">
        <v>316</v>
      </c>
    </row>
    <row r="8" spans="1:4" x14ac:dyDescent="0.2">
      <c r="B8" s="10" t="s">
        <v>312</v>
      </c>
      <c r="C8" s="11" t="s">
        <v>311</v>
      </c>
    </row>
    <row r="9" spans="1:4" x14ac:dyDescent="0.2">
      <c r="B9" s="32">
        <v>1</v>
      </c>
      <c r="C9" s="34" t="s">
        <v>315</v>
      </c>
    </row>
    <row r="10" spans="1:4" x14ac:dyDescent="0.2">
      <c r="B10" s="32">
        <v>2</v>
      </c>
      <c r="C10" s="34" t="s">
        <v>315</v>
      </c>
    </row>
    <row r="11" spans="1:4" x14ac:dyDescent="0.2">
      <c r="B11" s="32">
        <v>3</v>
      </c>
      <c r="C11" s="16" t="s">
        <v>314</v>
      </c>
    </row>
    <row r="12" spans="1:4" x14ac:dyDescent="0.2">
      <c r="B12" s="32">
        <v>4</v>
      </c>
      <c r="C12" s="16" t="s">
        <v>314</v>
      </c>
    </row>
    <row r="13" spans="1:4" x14ac:dyDescent="0.2">
      <c r="B13" s="32">
        <v>6</v>
      </c>
      <c r="C13" s="15" t="s">
        <v>313</v>
      </c>
    </row>
    <row r="14" spans="1:4" ht="15" thickBot="1" x14ac:dyDescent="0.25">
      <c r="B14" s="33">
        <v>9</v>
      </c>
      <c r="C14" s="35" t="s">
        <v>313</v>
      </c>
    </row>
    <row r="15" spans="1:4" ht="15.75" thickBot="1" x14ac:dyDescent="0.3">
      <c r="A15" s="9" t="s">
        <v>317</v>
      </c>
    </row>
    <row r="16" spans="1:4" x14ac:dyDescent="0.2">
      <c r="B16" s="10" t="s">
        <v>312</v>
      </c>
      <c r="C16" s="11" t="s">
        <v>311</v>
      </c>
    </row>
    <row r="17" spans="2:3" x14ac:dyDescent="0.2">
      <c r="B17" s="32">
        <v>3</v>
      </c>
      <c r="C17" s="15" t="s">
        <v>313</v>
      </c>
    </row>
    <row r="18" spans="2:3" x14ac:dyDescent="0.2">
      <c r="B18" s="32">
        <v>2</v>
      </c>
      <c r="C18" s="16" t="s">
        <v>314</v>
      </c>
    </row>
    <row r="19" spans="2:3" ht="15" thickBot="1" x14ac:dyDescent="0.25">
      <c r="B19" s="33">
        <v>1</v>
      </c>
      <c r="C19" s="18" t="s">
        <v>315</v>
      </c>
    </row>
  </sheetData>
  <sheetProtection algorithmName="SHA-512" hashValue="B1kxRUUdrE7b/kxMayVmjKcRb+oGQG8HC9sYoiI0RSVQv0VVSTg/ruzLKGK8oR/st+qKMkft1LsgbI4HIyeX0Q==" saltValue="/IL1QOHYRk05Jd2tCIVmg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4B12CC79E06FD4C92B3A2B63E43011F" ma:contentTypeVersion="24" ma:contentTypeDescription="" ma:contentTypeScope="" ma:versionID="91db38587982c557b7fb9ac2c9dd467a">
  <xsd:schema xmlns:xsd="http://www.w3.org/2001/XMLSchema" xmlns:xs="http://www.w3.org/2001/XMLSchema" xmlns:p="http://schemas.microsoft.com/office/2006/metadata/properties" xmlns:ns2="989a79f6-4f51-404c-912a-6c2bd13bf834" xmlns:ns3="57f0aada-2f9a-434e-855e-eb4e04c41aca" targetNamespace="http://schemas.microsoft.com/office/2006/metadata/properties" ma:root="true" ma:fieldsID="7597dfb1f7d78a6006811125d6ee35d6" ns2:_="" ns3:_="">
    <xsd:import namespace="989a79f6-4f51-404c-912a-6c2bd13bf834"/>
    <xsd:import namespace="57f0aada-2f9a-434e-855e-eb4e04c41aca"/>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2:Arup_TeamSpaceDocumentStatus" minOccurs="0"/>
                <xsd:element ref="ns2:Arup_TeamSpaceWorkstreamInternal" minOccurs="0"/>
                <xsd:element ref="ns2:Arup_TeamSpaceMustRead" minOccurs="0"/>
                <xsd:element ref="ns2:Arup_TeamSpaceDeliverable" minOccurs="0"/>
                <xsd:element ref="ns2:TeamSpaceRevision"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79f6-4f51-404c-912a-6c2bd13bf834" elementFormDefault="qualified">
    <xsd:import namespace="http://schemas.microsoft.com/office/2006/documentManagement/types"/>
    <xsd:import namespace="http://schemas.microsoft.com/office/infopath/2007/PartnerControls"/>
    <xsd:element name="CO_Description" ma:index="8" nillable="true" ma:displayName="Description" ma:internalName="CO_Description">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5d56f69c-3098-409b-97ad-73640f0059d5}" ma:internalName="TaxCatchAll" ma:showField="CatchAllData"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d56f69c-3098-409b-97ad-73640f0059d5}" ma:internalName="TaxCatchAllLabel" ma:readOnly="true" ma:showField="CatchAllDataLabel"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0aada-2f9a-434e-855e-eb4e04c41ac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rup_TeamSpaceMustRead xmlns="989a79f6-4f51-404c-912a-6c2bd13bf834">false</Arup_TeamSpaceMustRead>
    <Arup_TeamSpaceDeliverable xmlns="989a79f6-4f51-404c-912a-6c2bd13bf834">false</Arup_TeamSpaceDeliverable>
    <m720c857f92247b4b2f03df6cb5d2bc9 xmlns="989a79f6-4f51-404c-912a-6c2bd13bf834">
      <Terms xmlns="http://schemas.microsoft.com/office/infopath/2007/PartnerControls"/>
    </m720c857f92247b4b2f03df6cb5d2bc9>
    <o9707bc871d6428696dc7fdce2fc1966 xmlns="989a79f6-4f51-404c-912a-6c2bd13bf834">
      <Terms xmlns="http://schemas.microsoft.com/office/infopath/2007/PartnerControls"/>
    </o9707bc871d6428696dc7fdce2fc1966>
    <Arup_TeamSpaceWorkstreamInternal xmlns="989a79f6-4f51-404c-912a-6c2bd13bf834" xsi:nil="true"/>
    <nc695c5aeb184e52bf78fb52672e0b9d xmlns="989a79f6-4f51-404c-912a-6c2bd13bf834">
      <Terms xmlns="http://schemas.microsoft.com/office/infopath/2007/PartnerControls"/>
    </nc695c5aeb184e52bf78fb52672e0b9d>
    <TeamSpaceRevision xmlns="989a79f6-4f51-404c-912a-6c2bd13bf834" xsi:nil="true"/>
    <CO_Description xmlns="989a79f6-4f51-404c-912a-6c2bd13bf834" xsi:nil="true"/>
    <lcf76f155ced4ddcb4097134ff3c332f xmlns="57f0aada-2f9a-434e-855e-eb4e04c41aca">
      <Terms xmlns="http://schemas.microsoft.com/office/infopath/2007/PartnerControls"/>
    </lcf76f155ced4ddcb4097134ff3c332f>
    <Arup_TeamSpaceDocumentStatus xmlns="989a79f6-4f51-404c-912a-6c2bd13bf834" xsi:nil="true"/>
    <Arup_TeamSpaceProjectStage xmlns="989a79f6-4f51-404c-912a-6c2bd13bf834" xsi:nil="true"/>
    <TaxCatchAll xmlns="989a79f6-4f51-404c-912a-6c2bd13bf834" xsi:nil="true"/>
    <ja38ea1158ed452e9308a795972805b9 xmlns="989a79f6-4f51-404c-912a-6c2bd13bf834">
      <Terms xmlns="http://schemas.microsoft.com/office/infopath/2007/PartnerControls"/>
    </ja38ea1158ed452e9308a795972805b9>
  </documentManagement>
</p:properties>
</file>

<file path=customXml/item3.xml><?xml version="1.0" encoding="utf-8"?>
<TemplafyFormConfiguration><![CDATA[{"formFields":[],"formDataEntries":[]}]]></TemplafyFormConfiguration>
</file>

<file path=customXml/item4.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E23217-6F1D-4827-A6A8-054C313CE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a79f6-4f51-404c-912a-6c2bd13bf834"/>
    <ds:schemaRef ds:uri="57f0aada-2f9a-434e-855e-eb4e04c4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D412E3-2D3B-43DA-9E60-057108EB3C6D}">
  <ds:schemaRefs>
    <ds:schemaRef ds:uri="989a79f6-4f51-404c-912a-6c2bd13bf834"/>
    <ds:schemaRef ds:uri="http://schemas.microsoft.com/office/2006/documentManagement/type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57f0aada-2f9a-434e-855e-eb4e04c41aca"/>
    <ds:schemaRef ds:uri="http://www.w3.org/XML/1998/namespace"/>
  </ds:schemaRefs>
</ds:datastoreItem>
</file>

<file path=customXml/itemProps3.xml><?xml version="1.0" encoding="utf-8"?>
<ds:datastoreItem xmlns:ds="http://schemas.openxmlformats.org/officeDocument/2006/customXml" ds:itemID="{62CB8C1F-D40D-4C86-BB4B-0CF96D922D6C}">
  <ds:schemaRefs/>
</ds:datastoreItem>
</file>

<file path=customXml/itemProps4.xml><?xml version="1.0" encoding="utf-8"?>
<ds:datastoreItem xmlns:ds="http://schemas.openxmlformats.org/officeDocument/2006/customXml" ds:itemID="{E59C169C-5B71-4139-B067-6BD7D31FA149}">
  <ds:schemaRefs/>
</ds:datastoreItem>
</file>

<file path=customXml/itemProps5.xml><?xml version="1.0" encoding="utf-8"?>
<ds:datastoreItem xmlns:ds="http://schemas.openxmlformats.org/officeDocument/2006/customXml" ds:itemID="{69B8E503-894A-4DED-B7CE-DDFE7629DB3E}">
  <ds:schemaRefs>
    <ds:schemaRef ds:uri="http://schemas.microsoft.com/sharepoint/v3/contenttype/forms"/>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Climate Impact Screening</vt:lpstr>
      <vt:lpstr>Impact Screening Summary</vt:lpstr>
      <vt:lpstr>Prioritisation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Lancaster</dc:creator>
  <cp:keywords/>
  <dc:description/>
  <cp:lastModifiedBy>Hanna Jordan</cp:lastModifiedBy>
  <cp:revision/>
  <dcterms:created xsi:type="dcterms:W3CDTF">2022-09-06T16:07:39Z</dcterms:created>
  <dcterms:modified xsi:type="dcterms:W3CDTF">2024-02-01T13:18:10Z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637919156008137584</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0x0101002392094CBAD04C3AB0B65532217FA45A010044B12CC79E06FD4C92B3A2B63E43011F</vt:lpwstr>
  </property>
  <property fmtid="{D5CDD505-2E9C-101B-9397-08002B2CF9AE}" pid="15" name="CO_Communities">
    <vt:lpwstr/>
  </property>
  <property fmtid="{D5CDD505-2E9C-101B-9397-08002B2CF9AE}" pid="16" name="Arup_Tags">
    <vt:lpwstr/>
  </property>
  <property fmtid="{D5CDD505-2E9C-101B-9397-08002B2CF9AE}" pid="17" name="CO_Topics">
    <vt:lpwstr/>
  </property>
  <property fmtid="{D5CDD505-2E9C-101B-9397-08002B2CF9AE}" pid="18" name="Arup_TypeOfContent">
    <vt:lpwstr/>
  </property>
  <property fmtid="{D5CDD505-2E9C-101B-9397-08002B2CF9AE}" pid="19" name="MediaServiceImageTags">
    <vt:lpwstr/>
  </property>
</Properties>
</file>