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arup-my.sharepoint.com/personal/hanna_jordan_arup_com/Documents/Desktop/TII Climate Adaptation/Feb publication/"/>
    </mc:Choice>
  </mc:AlternateContent>
  <xr:revisionPtr revIDLastSave="7" documentId="8_{E5E44F2C-39BE-4B13-AE14-A70E78518CAA}" xr6:coauthVersionLast="47" xr6:coauthVersionMax="47" xr10:uidLastSave="{2284F9C9-9AFB-402F-B9F8-CE09B2B78911}"/>
  <bookViews>
    <workbookView xWindow="17775" yWindow="-18270" windowWidth="29040" windowHeight="17640" activeTab="4" xr2:uid="{00000000-000D-0000-FFFF-FFFF00000000}"/>
  </bookViews>
  <sheets>
    <sheet name="Start" sheetId="9" r:id="rId1"/>
    <sheet name="Climate Impact Screening" sheetId="23" r:id="rId2"/>
    <sheet name="Impact Screening Summary" sheetId="25" r:id="rId3"/>
    <sheet name="Prioritisation" sheetId="26" r:id="rId4"/>
    <sheet name="Ratings" sheetId="7" r:id="rId5"/>
  </sheets>
  <externalReferences>
    <externalReference r:id="rId6"/>
  </externalReferences>
  <definedNames>
    <definedName name="Date" comment="{&quot;SkabelonDesign&quot;:{&quot;type&quot;:&quot;Text&quot;,&quot;binding&quot;:&quot;Doc.Prop.Date&quot;}}">#REF!</definedName>
    <definedName name="Job_Number_Initials" comment="{&quot;SkabelonDesign&quot;:{&quot;type&quot;:&quot;Text&quot;,&quot;binding&quot;:&quot;Doc.Prop.JobNo_Initials&quot;}}">#REF!</definedName>
    <definedName name="Job_Title" comment="{&quot;SkabelonDesign&quot;:{&quot;type&quot;:&quot;Text&quot;,&quot;binding&quot;:&quot;Doc.Prop.JobTitle&qu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L18" i="23" l="1"/>
  <c r="CL19" i="23" s="1"/>
  <c r="CJ18" i="23"/>
  <c r="CJ19" i="23" s="1"/>
  <c r="CF18" i="23"/>
  <c r="CF19" i="23" s="1"/>
  <c r="CD18" i="23"/>
  <c r="CD19" i="23" s="1"/>
  <c r="BZ18" i="23"/>
  <c r="BZ19" i="23" s="1"/>
  <c r="BX18" i="23"/>
  <c r="BX19" i="23" s="1"/>
  <c r="BT18" i="23"/>
  <c r="BT19" i="23" s="1"/>
  <c r="BR18" i="23"/>
  <c r="BR19" i="23" s="1"/>
  <c r="BN18" i="23"/>
  <c r="BN19" i="23" s="1"/>
  <c r="BL18" i="23"/>
  <c r="BL19" i="23" s="1"/>
  <c r="BH18" i="23"/>
  <c r="BH19" i="23" s="1"/>
  <c r="BF18" i="23"/>
  <c r="BF19" i="23" s="1"/>
  <c r="BB18" i="23"/>
  <c r="BB19" i="23" s="1"/>
  <c r="AZ18" i="23"/>
  <c r="AZ19" i="23" s="1"/>
  <c r="AV18" i="23"/>
  <c r="AV19" i="23" s="1"/>
  <c r="AT18" i="23"/>
  <c r="AT19" i="23" s="1"/>
  <c r="AP18" i="23"/>
  <c r="AP19" i="23" s="1"/>
  <c r="AN18" i="23"/>
  <c r="AN19" i="23" s="1"/>
  <c r="AJ18" i="23"/>
  <c r="AJ19" i="23" s="1"/>
  <c r="AH18" i="23"/>
  <c r="AH19" i="23" s="1"/>
  <c r="AD18" i="23"/>
  <c r="AD19" i="23" s="1"/>
  <c r="AB18" i="23"/>
  <c r="AB19" i="23" s="1"/>
  <c r="X18" i="23"/>
  <c r="X19" i="23" s="1"/>
  <c r="V18" i="23"/>
  <c r="V19" i="23" s="1"/>
  <c r="R18" i="23"/>
  <c r="R19" i="23" s="1"/>
  <c r="P18" i="23"/>
  <c r="P19" i="23" s="1"/>
  <c r="J18" i="23"/>
  <c r="J19" i="23" s="1"/>
  <c r="L18" i="23"/>
  <c r="L19" i="23" s="1"/>
  <c r="F18" i="23"/>
  <c r="F19" i="23" s="1"/>
  <c r="D18" i="23"/>
  <c r="D19" i="23" s="1"/>
  <c r="C15" i="25"/>
  <c r="C22" i="26" s="1"/>
  <c r="F15" i="25"/>
  <c r="H22" i="26" s="1" a="1"/>
  <c r="H22" i="26" s="1"/>
  <c r="L15" i="25"/>
  <c r="T22" i="26" s="1" a="1"/>
  <c r="T22" i="26" s="1"/>
  <c r="Q15" i="25"/>
  <c r="AD22" i="26" s="1" a="1"/>
  <c r="AD22" i="26" s="1"/>
  <c r="CM15" i="23"/>
  <c r="R15" i="25" s="1"/>
  <c r="AF22" i="26" s="1" a="1"/>
  <c r="AF22" i="26" s="1"/>
  <c r="CG15" i="23"/>
  <c r="CA15" i="23"/>
  <c r="P15" i="25" s="1"/>
  <c r="AB22" i="26" s="1" a="1"/>
  <c r="AB22" i="26" s="1"/>
  <c r="BU15" i="23"/>
  <c r="O15" i="25" s="1"/>
  <c r="Z22" i="26" s="1" a="1"/>
  <c r="Z22" i="26" s="1"/>
  <c r="BO15" i="23"/>
  <c r="N15" i="25" s="1"/>
  <c r="X22" i="26" s="1" a="1"/>
  <c r="X22" i="26" s="1"/>
  <c r="BI15" i="23"/>
  <c r="M15" i="25" s="1"/>
  <c r="V22" i="26" s="1" a="1"/>
  <c r="V22" i="26" s="1"/>
  <c r="BC15" i="23"/>
  <c r="AW15" i="23"/>
  <c r="K15" i="25" s="1"/>
  <c r="AQ15" i="23"/>
  <c r="J15" i="25" s="1"/>
  <c r="P22" i="26" s="1" a="1"/>
  <c r="P22" i="26" s="1"/>
  <c r="AK15" i="23"/>
  <c r="I15" i="25" s="1"/>
  <c r="N22" i="26" s="1" a="1"/>
  <c r="N22" i="26" s="1"/>
  <c r="AE15" i="23"/>
  <c r="H15" i="25" s="1"/>
  <c r="L22" i="26" s="1" a="1"/>
  <c r="L22" i="26" s="1"/>
  <c r="Y15" i="23"/>
  <c r="G15" i="25" s="1"/>
  <c r="S15" i="23"/>
  <c r="M15" i="23"/>
  <c r="E15" i="25" s="1"/>
  <c r="F22" i="26" s="1" a="1"/>
  <c r="F22" i="26" s="1"/>
  <c r="G15" i="23"/>
  <c r="D15" i="25" s="1"/>
  <c r="D22" i="26" s="1" a="1"/>
  <c r="D22" i="26" s="1"/>
  <c r="A15" i="23"/>
  <c r="B15" i="25" s="1"/>
  <c r="D11" i="26"/>
  <c r="F11" i="26" l="1"/>
  <c r="H11" i="26"/>
  <c r="J11" i="26"/>
  <c r="L11" i="26"/>
  <c r="N11" i="26"/>
  <c r="P11" i="26"/>
  <c r="R11" i="26"/>
  <c r="T11" i="26"/>
  <c r="V11" i="26"/>
  <c r="X11" i="26"/>
  <c r="Z11" i="26"/>
  <c r="AB11" i="26"/>
  <c r="AD11" i="26"/>
  <c r="AF11" i="26"/>
  <c r="Y14" i="23" l="1"/>
  <c r="G14" i="25" s="1"/>
  <c r="Y13" i="23"/>
  <c r="G13" i="25" s="1"/>
  <c r="Y12" i="23"/>
  <c r="G12" i="25" s="1"/>
  <c r="Y11" i="23"/>
  <c r="G11" i="25" s="1"/>
  <c r="Y10" i="23"/>
  <c r="G10" i="25" s="1"/>
  <c r="Y9" i="23"/>
  <c r="G9" i="25" s="1"/>
  <c r="Y8" i="23"/>
  <c r="G8" i="25" s="1"/>
  <c r="Y7" i="23"/>
  <c r="G7" i="25" s="1"/>
  <c r="Y6" i="23"/>
  <c r="G6" i="25" l="1"/>
  <c r="Y18" i="23"/>
  <c r="Y19" i="23" s="1"/>
  <c r="J14" i="26" a="1"/>
  <c r="J14" i="26" s="1"/>
  <c r="J17" i="26" a="1"/>
  <c r="J17" i="26" s="1"/>
  <c r="J19" i="26" a="1"/>
  <c r="J19" i="26" s="1"/>
  <c r="J20" i="26" a="1"/>
  <c r="J20" i="26" s="1"/>
  <c r="J13" i="26" a="1"/>
  <c r="J13" i="26" s="1"/>
  <c r="J21" i="26" a="1"/>
  <c r="J21" i="26" s="1"/>
  <c r="J15" i="26" a="1"/>
  <c r="J15" i="26" s="1"/>
  <c r="J16" i="26" a="1"/>
  <c r="J16" i="26" s="1"/>
  <c r="J18" i="26" a="1"/>
  <c r="J18" i="26" s="1"/>
  <c r="CA14" i="23"/>
  <c r="CA13" i="23"/>
  <c r="CA12" i="23"/>
  <c r="CA11" i="23"/>
  <c r="CA10" i="23"/>
  <c r="CA9" i="23"/>
  <c r="CA8" i="23"/>
  <c r="CA7" i="23"/>
  <c r="CA6" i="23"/>
  <c r="C12" i="25"/>
  <c r="C19" i="26" s="1"/>
  <c r="CM12" i="23"/>
  <c r="CG12" i="23"/>
  <c r="R12" i="25" s="1"/>
  <c r="BU12" i="23"/>
  <c r="BO12" i="23"/>
  <c r="BI12" i="23"/>
  <c r="BC12" i="23"/>
  <c r="AW12" i="23"/>
  <c r="AQ12" i="23"/>
  <c r="J12" i="25" s="1"/>
  <c r="AK12" i="23"/>
  <c r="AE12" i="23"/>
  <c r="H12" i="25" s="1"/>
  <c r="S12" i="23"/>
  <c r="F12" i="25" s="1"/>
  <c r="M12" i="23"/>
  <c r="E12" i="25" s="1"/>
  <c r="G12" i="23"/>
  <c r="D12" i="25" s="1"/>
  <c r="D19" i="26" s="1" a="1"/>
  <c r="D19" i="26" s="1"/>
  <c r="A12" i="23"/>
  <c r="B12" i="25" s="1"/>
  <c r="CA18" i="23" l="1"/>
  <c r="CA19" i="23" s="1"/>
  <c r="L19" i="26" a="1"/>
  <c r="L19" i="26" s="1"/>
  <c r="P19" i="26" a="1"/>
  <c r="P19" i="26" s="1"/>
  <c r="H19" i="26" a="1"/>
  <c r="H19" i="26" s="1"/>
  <c r="F19" i="26" a="1"/>
  <c r="F19" i="26" s="1"/>
  <c r="N12" i="25"/>
  <c r="O12" i="25"/>
  <c r="M12" i="25"/>
  <c r="I12" i="25"/>
  <c r="P12" i="25"/>
  <c r="L12" i="25"/>
  <c r="K12" i="25"/>
  <c r="Q12" i="25"/>
  <c r="BO14" i="23"/>
  <c r="BO13" i="23"/>
  <c r="BO11" i="23"/>
  <c r="BO10" i="23"/>
  <c r="BO9" i="23"/>
  <c r="BO8" i="23"/>
  <c r="BO7" i="23"/>
  <c r="BO6" i="23"/>
  <c r="CM14" i="23"/>
  <c r="CM13" i="23"/>
  <c r="CM11" i="23"/>
  <c r="CM10" i="23"/>
  <c r="CM9" i="23"/>
  <c r="CM8" i="23"/>
  <c r="CM7" i="23"/>
  <c r="CM6" i="23"/>
  <c r="CM18" i="23" s="1"/>
  <c r="CM19" i="23" s="1"/>
  <c r="S6" i="23"/>
  <c r="S7" i="23"/>
  <c r="S8" i="23"/>
  <c r="S9" i="23"/>
  <c r="S10" i="23"/>
  <c r="S11" i="23"/>
  <c r="S13" i="23"/>
  <c r="S14" i="23"/>
  <c r="S18" i="23" l="1"/>
  <c r="S19" i="23" s="1"/>
  <c r="BO18" i="23"/>
  <c r="BO19" i="23" s="1"/>
  <c r="AD19" i="26" a="1"/>
  <c r="AD19" i="26" s="1"/>
  <c r="R19" i="26" a="1"/>
  <c r="R19" i="26" s="1"/>
  <c r="AB19" i="26" a="1"/>
  <c r="AB19" i="26" s="1"/>
  <c r="Z19" i="26" a="1"/>
  <c r="Z19" i="26" s="1"/>
  <c r="X19" i="26" a="1"/>
  <c r="X19" i="26" s="1"/>
  <c r="V19" i="26" a="1"/>
  <c r="V19" i="26" s="1"/>
  <c r="N8" i="25"/>
  <c r="N10" i="25"/>
  <c r="A6" i="23"/>
  <c r="A7" i="23"/>
  <c r="A8" i="23"/>
  <c r="A9" i="23"/>
  <c r="A10" i="23"/>
  <c r="A11" i="23"/>
  <c r="A13" i="23"/>
  <c r="A14" i="23"/>
  <c r="G6" i="23"/>
  <c r="CG14" i="23"/>
  <c r="BU14" i="23"/>
  <c r="BI14" i="23"/>
  <c r="BC14" i="23"/>
  <c r="L14" i="25" s="1"/>
  <c r="AW14" i="23"/>
  <c r="AQ14" i="23"/>
  <c r="AK14" i="23"/>
  <c r="AE14" i="23"/>
  <c r="H14" i="25" s="1"/>
  <c r="F14" i="25"/>
  <c r="M14" i="23"/>
  <c r="E14" i="25" s="1"/>
  <c r="G14" i="23"/>
  <c r="D14" i="25" s="1"/>
  <c r="D21" i="26" s="1" a="1"/>
  <c r="D21" i="26" s="1"/>
  <c r="CG13" i="23"/>
  <c r="BU13" i="23"/>
  <c r="BI13" i="23"/>
  <c r="N13" i="25" s="1"/>
  <c r="BC13" i="23"/>
  <c r="AW13" i="23"/>
  <c r="AQ13" i="23"/>
  <c r="J13" i="25" s="1"/>
  <c r="AK13" i="23"/>
  <c r="I13" i="25" s="1"/>
  <c r="AE13" i="23"/>
  <c r="H13" i="25" s="1"/>
  <c r="F13" i="25"/>
  <c r="M13" i="23"/>
  <c r="E13" i="25" s="1"/>
  <c r="G13" i="23"/>
  <c r="D13" i="25" s="1"/>
  <c r="D20" i="26" s="1" a="1"/>
  <c r="D20" i="26" s="1"/>
  <c r="CG11" i="23"/>
  <c r="BU11" i="23"/>
  <c r="BI11" i="23"/>
  <c r="M11" i="25" s="1"/>
  <c r="BC11" i="23"/>
  <c r="L11" i="25" s="1"/>
  <c r="AW11" i="23"/>
  <c r="AQ11" i="23"/>
  <c r="J11" i="25" s="1"/>
  <c r="AK11" i="23"/>
  <c r="AE11" i="23"/>
  <c r="H11" i="25" s="1"/>
  <c r="F11" i="25"/>
  <c r="M11" i="23"/>
  <c r="E11" i="25" s="1"/>
  <c r="G11" i="23"/>
  <c r="D11" i="25" s="1"/>
  <c r="D18" i="26" s="1" a="1"/>
  <c r="D18" i="26" s="1"/>
  <c r="CG10" i="23"/>
  <c r="BU10" i="23"/>
  <c r="BI10" i="23"/>
  <c r="M10" i="25" s="1"/>
  <c r="BC10" i="23"/>
  <c r="AW10" i="23"/>
  <c r="AQ10" i="23"/>
  <c r="AK10" i="23"/>
  <c r="AE10" i="23"/>
  <c r="H10" i="25" s="1"/>
  <c r="F10" i="25"/>
  <c r="M10" i="23"/>
  <c r="E10" i="25" s="1"/>
  <c r="G10" i="23"/>
  <c r="D10" i="25" s="1"/>
  <c r="D17" i="26" s="1" a="1"/>
  <c r="D17" i="26" s="1"/>
  <c r="CG9" i="23"/>
  <c r="BU9" i="23"/>
  <c r="BI9" i="23"/>
  <c r="BC9" i="23"/>
  <c r="AW9" i="23"/>
  <c r="K9" i="25" s="1"/>
  <c r="AQ9" i="23"/>
  <c r="J9" i="25" s="1"/>
  <c r="AK9" i="23"/>
  <c r="AE9" i="23"/>
  <c r="H9" i="25" s="1"/>
  <c r="F9" i="25"/>
  <c r="M9" i="23"/>
  <c r="E9" i="25" s="1"/>
  <c r="G9" i="23"/>
  <c r="D9" i="25" s="1"/>
  <c r="D16" i="26" s="1" a="1"/>
  <c r="D16" i="26" s="1"/>
  <c r="CG8" i="23"/>
  <c r="BU8" i="23"/>
  <c r="BI8" i="23"/>
  <c r="M8" i="25" s="1"/>
  <c r="BC8" i="23"/>
  <c r="AW8" i="23"/>
  <c r="K8" i="25" s="1"/>
  <c r="AQ8" i="23"/>
  <c r="AK8" i="23"/>
  <c r="AE8" i="23"/>
  <c r="H8" i="25" s="1"/>
  <c r="F8" i="25"/>
  <c r="M8" i="23"/>
  <c r="E8" i="25" s="1"/>
  <c r="G8" i="23"/>
  <c r="D8" i="25" s="1"/>
  <c r="D15" i="26" s="1" a="1"/>
  <c r="D15" i="26" s="1"/>
  <c r="CG7" i="23"/>
  <c r="BU7" i="23"/>
  <c r="BI7" i="23"/>
  <c r="BC7" i="23"/>
  <c r="AW7" i="23"/>
  <c r="AQ7" i="23"/>
  <c r="AK7" i="23"/>
  <c r="I7" i="25" s="1"/>
  <c r="AE7" i="23"/>
  <c r="H7" i="25" s="1"/>
  <c r="F7" i="25"/>
  <c r="M7" i="23"/>
  <c r="E7" i="25" s="1"/>
  <c r="G7" i="23"/>
  <c r="D7" i="25" s="1"/>
  <c r="D14" i="26" s="1" a="1"/>
  <c r="D14" i="26" s="1"/>
  <c r="CG6" i="23"/>
  <c r="BU6" i="23"/>
  <c r="BI6" i="23"/>
  <c r="BC6" i="23"/>
  <c r="AW6" i="23"/>
  <c r="AQ6" i="23"/>
  <c r="AK6" i="23"/>
  <c r="AE6" i="23"/>
  <c r="F6" i="25"/>
  <c r="M6" i="23"/>
  <c r="I6" i="25" l="1"/>
  <c r="AK18" i="23"/>
  <c r="AK19" i="23" s="1"/>
  <c r="AQ18" i="23"/>
  <c r="AQ19" i="23" s="1"/>
  <c r="K6" i="25"/>
  <c r="AW18" i="23"/>
  <c r="AW19" i="23" s="1"/>
  <c r="L6" i="25"/>
  <c r="BC18" i="23"/>
  <c r="BC19" i="23" s="1"/>
  <c r="N6" i="25"/>
  <c r="X13" i="26" s="1" a="1"/>
  <c r="X13" i="26" s="1"/>
  <c r="BI18" i="23"/>
  <c r="BI19" i="23" s="1"/>
  <c r="D6" i="25"/>
  <c r="G18" i="23"/>
  <c r="G19" i="23" s="1"/>
  <c r="E6" i="25"/>
  <c r="M18" i="23"/>
  <c r="M19" i="23" s="1"/>
  <c r="BU18" i="23"/>
  <c r="BU19" i="23" s="1"/>
  <c r="H6" i="25"/>
  <c r="L13" i="26" s="1" a="1"/>
  <c r="L13" i="26" s="1"/>
  <c r="AE18" i="23"/>
  <c r="AE19" i="23" s="1"/>
  <c r="CG18" i="23"/>
  <c r="CG19" i="23" s="1"/>
  <c r="F14" i="26" a="1"/>
  <c r="F14" i="26" s="1"/>
  <c r="R15" i="26" a="1"/>
  <c r="R15" i="26" s="1"/>
  <c r="L16" i="26" a="1"/>
  <c r="L16" i="26" s="1"/>
  <c r="P18" i="26" a="1"/>
  <c r="P18" i="26" s="1"/>
  <c r="H20" i="26" a="1"/>
  <c r="H20" i="26" s="1"/>
  <c r="T21" i="26" a="1"/>
  <c r="T21" i="26" s="1"/>
  <c r="F17" i="26" a="1"/>
  <c r="F17" i="26" s="1"/>
  <c r="L14" i="26" a="1"/>
  <c r="L14" i="26" s="1"/>
  <c r="T18" i="26" a="1"/>
  <c r="T18" i="26" s="1"/>
  <c r="F21" i="26" a="1"/>
  <c r="F21" i="26" s="1"/>
  <c r="R16" i="26" a="1"/>
  <c r="R16" i="26" s="1"/>
  <c r="F18" i="26" a="1"/>
  <c r="F18" i="26" s="1"/>
  <c r="L15" i="26" a="1"/>
  <c r="L15" i="26" s="1"/>
  <c r="H18" i="26" a="1"/>
  <c r="H18" i="26" s="1"/>
  <c r="F16" i="26" a="1"/>
  <c r="F16" i="26" s="1"/>
  <c r="L18" i="26" a="1"/>
  <c r="L18" i="26" s="1"/>
  <c r="H16" i="26" a="1"/>
  <c r="H16" i="26" s="1"/>
  <c r="F20" i="26" a="1"/>
  <c r="F20" i="26" s="1"/>
  <c r="V17" i="26" a="1"/>
  <c r="V17" i="26" s="1"/>
  <c r="L20" i="26" a="1"/>
  <c r="L20" i="26" s="1"/>
  <c r="P16" i="26" a="1"/>
  <c r="P16" i="26" s="1"/>
  <c r="N20" i="26" a="1"/>
  <c r="N20" i="26" s="1"/>
  <c r="F15" i="26" a="1"/>
  <c r="F15" i="26" s="1"/>
  <c r="L17" i="26" a="1"/>
  <c r="L17" i="26" s="1"/>
  <c r="V18" i="26" a="1"/>
  <c r="V18" i="26" s="1"/>
  <c r="P20" i="26" a="1"/>
  <c r="P20" i="26" s="1"/>
  <c r="H21" i="26" a="1"/>
  <c r="H21" i="26" s="1"/>
  <c r="O8" i="25"/>
  <c r="P8" i="25"/>
  <c r="L9" i="25"/>
  <c r="K13" i="25"/>
  <c r="K7" i="25"/>
  <c r="I14" i="25"/>
  <c r="K10" i="25"/>
  <c r="M7" i="25"/>
  <c r="J8" i="25"/>
  <c r="L10" i="25"/>
  <c r="I11" i="25"/>
  <c r="O13" i="25"/>
  <c r="P13" i="25"/>
  <c r="K14" i="25"/>
  <c r="O6" i="25"/>
  <c r="P6" i="25"/>
  <c r="L13" i="25"/>
  <c r="L7" i="25"/>
  <c r="J14" i="25"/>
  <c r="N11" i="25"/>
  <c r="J7" i="25"/>
  <c r="I10" i="25"/>
  <c r="O11" i="25"/>
  <c r="P11" i="25"/>
  <c r="M9" i="25"/>
  <c r="O7" i="25"/>
  <c r="P7" i="25"/>
  <c r="J6" i="25"/>
  <c r="L8" i="25"/>
  <c r="I9" i="25"/>
  <c r="O10" i="25"/>
  <c r="P10" i="25"/>
  <c r="K11" i="25"/>
  <c r="M14" i="25"/>
  <c r="M6" i="25"/>
  <c r="J10" i="25"/>
  <c r="I8" i="25"/>
  <c r="O9" i="25"/>
  <c r="P9" i="25"/>
  <c r="M13" i="25"/>
  <c r="O14" i="25"/>
  <c r="P14" i="25"/>
  <c r="N14" i="25"/>
  <c r="N7" i="25"/>
  <c r="N9" i="25"/>
  <c r="Q14" i="25"/>
  <c r="R14" i="25"/>
  <c r="Q6" i="25"/>
  <c r="R6" i="25"/>
  <c r="Q9" i="25"/>
  <c r="R9" i="25"/>
  <c r="Q8" i="25"/>
  <c r="R8" i="25"/>
  <c r="Q13" i="25"/>
  <c r="R13" i="25"/>
  <c r="Q10" i="25"/>
  <c r="R10" i="25"/>
  <c r="Q11" i="25"/>
  <c r="R11" i="25"/>
  <c r="Q7" i="25"/>
  <c r="R7" i="25"/>
  <c r="B7" i="25"/>
  <c r="C7" i="25"/>
  <c r="C14" i="26" s="1"/>
  <c r="B8" i="25"/>
  <c r="C8" i="25"/>
  <c r="C15" i="26" s="1"/>
  <c r="B9" i="25"/>
  <c r="C9" i="25"/>
  <c r="C16" i="26" s="1"/>
  <c r="B10" i="25"/>
  <c r="C10" i="25"/>
  <c r="C17" i="26" s="1"/>
  <c r="B11" i="25"/>
  <c r="C11" i="25"/>
  <c r="C18" i="26" s="1"/>
  <c r="B13" i="25"/>
  <c r="C13" i="25"/>
  <c r="C20" i="26" s="1"/>
  <c r="B14" i="25"/>
  <c r="C14" i="25"/>
  <c r="C21" i="26" s="1"/>
  <c r="C6" i="25"/>
  <c r="C13" i="26" s="1"/>
  <c r="B6" i="25"/>
  <c r="AF18" i="26" l="1" a="1"/>
  <c r="AF18" i="26" s="1"/>
  <c r="Z18" i="26" a="1"/>
  <c r="Z18" i="26" s="1"/>
  <c r="AD18" i="26" a="1"/>
  <c r="AD18" i="26" s="1"/>
  <c r="AF17" i="26" a="1"/>
  <c r="AF17" i="26" s="1"/>
  <c r="AF16" i="26" a="1"/>
  <c r="AF16" i="26" s="1"/>
  <c r="V20" i="26" a="1"/>
  <c r="V20" i="26" s="1"/>
  <c r="P13" i="26" a="1"/>
  <c r="P13" i="26" s="1"/>
  <c r="P14" i="26" a="1"/>
  <c r="P14" i="26" s="1"/>
  <c r="T20" i="26" a="1"/>
  <c r="T20" i="26" s="1"/>
  <c r="R20" i="26" a="1"/>
  <c r="R20" i="26" s="1"/>
  <c r="AF15" i="26" a="1"/>
  <c r="AF15" i="26" s="1"/>
  <c r="N21" i="26" a="1"/>
  <c r="N21" i="26" s="1"/>
  <c r="AD17" i="26" a="1"/>
  <c r="AD17" i="26" s="1"/>
  <c r="AB16" i="26" a="1"/>
  <c r="AB16" i="26" s="1"/>
  <c r="AB13" i="26" a="1"/>
  <c r="AB13" i="26" s="1"/>
  <c r="Z16" i="26" a="1"/>
  <c r="Z16" i="26" s="1"/>
  <c r="V21" i="26" a="1"/>
  <c r="V21" i="26" s="1"/>
  <c r="Z14" i="26" a="1"/>
  <c r="Z14" i="26" s="1"/>
  <c r="Z13" i="26" a="1"/>
  <c r="Z13" i="26" s="1"/>
  <c r="P15" i="26" a="1"/>
  <c r="P15" i="26" s="1"/>
  <c r="AB15" i="26" a="1"/>
  <c r="AB15" i="26" s="1"/>
  <c r="V13" i="26" a="1"/>
  <c r="V13" i="26" s="1"/>
  <c r="AD21" i="26" a="1"/>
  <c r="AD21" i="26" s="1"/>
  <c r="Z20" i="26" a="1"/>
  <c r="Z20" i="26" s="1"/>
  <c r="AD20" i="26" a="1"/>
  <c r="AD20" i="26" s="1"/>
  <c r="Z15" i="26" a="1"/>
  <c r="Z15" i="26" s="1"/>
  <c r="AB21" i="26" a="1"/>
  <c r="AB21" i="26" s="1"/>
  <c r="AB20" i="26" a="1"/>
  <c r="AB20" i="26" s="1"/>
  <c r="AD15" i="26" a="1"/>
  <c r="AD15" i="26" s="1"/>
  <c r="T15" i="26" a="1"/>
  <c r="T15" i="26" s="1"/>
  <c r="R14" i="26" a="1"/>
  <c r="R14" i="26" s="1"/>
  <c r="AD16" i="26" a="1"/>
  <c r="AD16" i="26" s="1"/>
  <c r="X18" i="26" a="1"/>
  <c r="X18" i="26" s="1"/>
  <c r="AF14" i="26" a="1"/>
  <c r="AF14" i="26" s="1"/>
  <c r="AF13" i="26" a="1"/>
  <c r="AF13" i="26" s="1"/>
  <c r="X14" i="26" a="1"/>
  <c r="X14" i="26" s="1"/>
  <c r="AB17" i="26" a="1"/>
  <c r="AB17" i="26" s="1"/>
  <c r="Z21" i="26" a="1"/>
  <c r="Z21" i="26" s="1"/>
  <c r="AB14" i="26" a="1"/>
  <c r="AB14" i="26" s="1"/>
  <c r="T17" i="26" a="1"/>
  <c r="T17" i="26" s="1"/>
  <c r="T16" i="26" a="1"/>
  <c r="T16" i="26" s="1"/>
  <c r="AD14" i="26" a="1"/>
  <c r="AD14" i="26" s="1"/>
  <c r="AD13" i="26" a="1"/>
  <c r="AD13" i="26" s="1"/>
  <c r="P17" i="26" a="1"/>
  <c r="P17" i="26" s="1"/>
  <c r="Z17" i="26" a="1"/>
  <c r="Z17" i="26" s="1"/>
  <c r="AB18" i="26" a="1"/>
  <c r="AB18" i="26" s="1"/>
  <c r="T14" i="26" a="1"/>
  <c r="T14" i="26" s="1"/>
  <c r="R17" i="26" a="1"/>
  <c r="R17" i="2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<sst xmlns="http://schemas.openxmlformats.org/spreadsheetml/2006/main" count="591" uniqueCount="167">
  <si>
    <t>Climate Impact Screening Assessment Tool</t>
  </si>
  <si>
    <t>Division:</t>
  </si>
  <si>
    <t>Land</t>
  </si>
  <si>
    <r>
      <rPr>
        <b/>
        <sz val="11"/>
        <color rgb="FF152B58"/>
        <rFont val="Arial"/>
        <family val="2"/>
      </rPr>
      <t>Background</t>
    </r>
    <r>
      <rPr>
        <sz val="11"/>
        <color rgb="FF152B58"/>
        <rFont val="Arial"/>
        <family val="2"/>
      </rPr>
      <t xml:space="preserve">
Transport Infrastructure Ireland (TII) has recently updated its Climate Adaptation Strategy, which aims to improve the resilience of TII's networks to the impacts of climate change. This is TII's second Climate Adaptation Strategy, and responds to Ireland's 2021 Climate Action Plan. The Strategy will also inform the Department of Transport's Sectoral Adaptation Plan.</t>
    </r>
  </si>
  <si>
    <r>
      <rPr>
        <b/>
        <sz val="11"/>
        <color rgb="FF152B58"/>
        <rFont val="Arial"/>
        <family val="2"/>
      </rPr>
      <t xml:space="preserve">The Climate Impact Screening Assessment Tool </t>
    </r>
    <r>
      <rPr>
        <sz val="11"/>
        <color rgb="FF152B58"/>
        <rFont val="Arial"/>
        <family val="2"/>
      </rPr>
      <t xml:space="preserve">
This 'Climate Impact Screening' assessment tool represents Stage 2 of TII's climate adaptation approach, and aligns with the approach set out in PE-ENV-01104. This Climate Impact Screening Assessment Tool supports the assessment of vulnerability for TII's assets to a range of climate hazards. This tool should be used by informed practitioners who understand both the climate data, and the impact of climate change on TII’s assets.
The following should be noted when using this tool: 
 • PE-ENV-01104 has been developed for new projects, as opposed to a portfolio of existing assets.  The principle of PE-ENV-01104 has been        followed here, but the different application should be recognised. 
 • This screening tool has is not a spatial risk assessment. Geographic factors that may exacerbate or decrease exposure, for example elevation, or proximity to coast, are not considered. For the purposes of this assessment, impact screening will be undertaken at a national scale (except for Light Rail network which principally is in the Dublin vicinity).
 • Similarly, this screening tool does not consider individual assets.  Factors that may exacerbate or decrease asset sensitivity, for example asset health, or specific design features, are not considered. Asset sensitivity assessment should consider whether there is any historical evidence of asset failures, and use engineering judgement.</t>
    </r>
  </si>
  <si>
    <r>
      <rPr>
        <b/>
        <sz val="11"/>
        <color rgb="FF152B58"/>
        <rFont val="Arial"/>
        <family val="2"/>
      </rPr>
      <t xml:space="preserve">TII's approach to climate adaptation
</t>
    </r>
    <r>
      <rPr>
        <sz val="11"/>
        <color rgb="FF152B58"/>
        <rFont val="Arial"/>
        <family val="2"/>
      </rPr>
      <t>The Climate Adaptation Strategy sets out a six-stage approach for embedding climate adaptation across TII. This approach is shown in Figure 1 (see below) and aligns with the Department of Transport guidelines. Stages 2, 3 and 4 incorporate the climate risk assessment methodology developed by the European Commission's 'Technical guidance on the climate proofing of infrastructure in the period 2021-2027' and recently integrated into PE-ENV-01104 'Climate guidance for National Roads, Light Rail and Rural Cycleways (offline and Greenways) - Overarching technical document'.</t>
    </r>
  </si>
  <si>
    <r>
      <rPr>
        <sz val="11"/>
        <color rgb="FF152B58"/>
        <rFont val="Arial"/>
        <family val="2"/>
      </rPr>
      <t xml:space="preserve">
</t>
    </r>
    <r>
      <rPr>
        <b/>
        <sz val="11"/>
        <color rgb="FF152B58"/>
        <rFont val="Arial"/>
        <family val="2"/>
      </rPr>
      <t xml:space="preserve">Methodological approach to undertaking the Climate Impact Screening Assessment
</t>
    </r>
    <r>
      <rPr>
        <sz val="11"/>
        <color rgb="FF152B58"/>
        <rFont val="Arial"/>
        <family val="2"/>
      </rPr>
      <t xml:space="preserve">The Climate Impact Screening Assessment has 5 key steps, which are outlined in </t>
    </r>
    <r>
      <rPr>
        <b/>
        <sz val="11"/>
        <color rgb="FF152B58"/>
        <rFont val="Arial"/>
        <family val="2"/>
      </rPr>
      <t>Figure 2</t>
    </r>
    <r>
      <rPr>
        <sz val="11"/>
        <color rgb="FF152B58"/>
        <rFont val="Arial"/>
        <family val="2"/>
      </rPr>
      <t xml:space="preserve"> below.
The assessment is carried out in the 'Climate Impact Screening' tab. The 'Impact Screening Summary' tab provides a summary of the recorded vulnerabilities by hazard and asset type which should be used to inform the 'Prioritisation' (Stage 3) of TII's approach to climate adaptation (Figure 1).
</t>
    </r>
  </si>
  <si>
    <r>
      <t xml:space="preserve">Next steps
</t>
    </r>
    <r>
      <rPr>
        <sz val="11"/>
        <color rgb="FF152B58"/>
        <rFont val="Arial"/>
        <family val="2"/>
      </rPr>
      <t>The results of this screening assessment will help TII to prioritise which assets and climate hazards are taken forward to the Priority Impact Assessment stage (Stage 4 in Figure 1), which represents the 'Detailed climate change risk assessment' set out in PE-ENV-01104. 
Where the screening assessment shows a low or insignificant climate vulnerability, TII and the climate practitioner should make a judgement as to whether there could be geographic or asset specific factors that could increase either exposure or sensitivity. If so, it may be decided that a detailed risk assessment should be undertaken. The decision to take the approach forward to a detailed risk assessment will depend on the justified assessment of TII and the climate practitioner. Ultimately, the results from the Priority Impact Assessment and the detailed risk assessment will be used to support the development of TII's Climate Adaptation Plan(s). These plans will identify appropriate adaptation actions and measures that aim to reduce climate risks to acceptable levels.</t>
    </r>
  </si>
  <si>
    <t>Figure 1. TII's approach to climate adaptation (from TII Climate Adaptation Strategy, 2022)</t>
  </si>
  <si>
    <r>
      <rPr>
        <b/>
        <sz val="11"/>
        <color rgb="FF152B58"/>
        <rFont val="Arial"/>
        <family val="2"/>
      </rPr>
      <t>Disclaimer on climate data</t>
    </r>
    <r>
      <rPr>
        <sz val="11"/>
        <color rgb="FF152B58"/>
        <rFont val="Arial"/>
        <family val="2"/>
      </rPr>
      <t xml:space="preserve">
</t>
    </r>
    <r>
      <rPr>
        <i/>
        <sz val="11"/>
        <color rgb="FF152B58"/>
        <rFont val="Arial"/>
        <family val="2"/>
      </rPr>
      <t>In preparing this screening template we have used climate model outputs obtained from external sources including Met Eireann and Climate Ireland. Such models can help consider possible future climate scenarios or outcomes, but no model that attempts to project the future can do so with certainty. Actual events may not occur as projected, and the differences may be material. As such, this assessment does not make any representation or warranty, express or implied, regarding the accuracy or completeness of any such forward-looking advice, or any models, projections, forecasts, opinions or estimates.
Any advice, including forward-looking advice, is time-sensitive at the time of writing. Climate models are constantly updated and there may be material differences between climate models used at the time of writing and climate models generated later.</t>
    </r>
  </si>
  <si>
    <t>Figure 2. Workflow for Climate Impact Screening Assessment Tool.</t>
  </si>
  <si>
    <t>Division</t>
  </si>
  <si>
    <t>Asset categories</t>
  </si>
  <si>
    <t>Description</t>
  </si>
  <si>
    <t>Climate Variable</t>
  </si>
  <si>
    <t>Flooding (coastal) - including sea level rise and storm surge</t>
  </si>
  <si>
    <t>Flooding (fluvial)</t>
  </si>
  <si>
    <t>Flooding (pluvial)</t>
  </si>
  <si>
    <t>Flooding (groundwater)</t>
  </si>
  <si>
    <t>Extreme heat</t>
  </si>
  <si>
    <t>Extreme cold (including frost and freeze-thaw)</t>
  </si>
  <si>
    <t>Wildfire</t>
  </si>
  <si>
    <t>Drought</t>
  </si>
  <si>
    <t>Extreme wind</t>
  </si>
  <si>
    <t>Lightning</t>
  </si>
  <si>
    <t>Hail</t>
  </si>
  <si>
    <t>Natural landslides</t>
  </si>
  <si>
    <t>Engineered slope failure</t>
  </si>
  <si>
    <t>Fog</t>
  </si>
  <si>
    <t>Increased annual average temperature</t>
  </si>
  <si>
    <t xml:space="preserve">Coastal </t>
  </si>
  <si>
    <t>Whole Country</t>
  </si>
  <si>
    <t xml:space="preserve">Sensitivity </t>
  </si>
  <si>
    <t>Exposure - Baseline (1-3)</t>
  </si>
  <si>
    <t>Exposure - Future Climate Change (1-3)</t>
  </si>
  <si>
    <t>Vulnerability (1-3)</t>
  </si>
  <si>
    <t xml:space="preserve"> Justification (detail on relationship between asset and hazard; thresholds and indicators)</t>
  </si>
  <si>
    <t>Confidence in assigning vulnerability score (L/M/H)</t>
  </si>
  <si>
    <t>Woodland</t>
  </si>
  <si>
    <t>Have a minimum area</t>
  </si>
  <si>
    <t>Severe floodwater inundation could cause tree damage but unlikely to be widespread across woodland. Secondary impacts to trees include cankers, fungi and insect pests. Roots may also become exposed due to soil erosion following flooding. Source: (1)
Saltwater can damage plants in numerous ways, including inhibiting photosynthesis and preventing moisture absorption through roots. Source: (8)</t>
  </si>
  <si>
    <t>L</t>
  </si>
  <si>
    <t>Severe flooding could cause tree damage, but impacts unlikely to be as severe as in areas with fewer, more exposed trees.
Examples of trees that struggle in poorly drained or waterlogged soils include ash and silver birch. Source: (9)</t>
  </si>
  <si>
    <t>M</t>
  </si>
  <si>
    <t>Severe flooding could cause tree damage, but impacts unlikely to be as severe as in areas with fewer, more exposed trees. Trees also help reduce pluvial flood risk by increasing infiltration and absorption of rain water.</t>
  </si>
  <si>
    <t>Severe flooding could cause tree damage, but impacts unlikely to be as severe as in areas with fewer, more exposed trees.
Given Ireland's climate, anticipate GW flooding already occurs in areas and native vegetation is relatively resilient.</t>
  </si>
  <si>
    <t>Tree leaves can become scorched when exposed to hot sunlight.
Trees become stressed during hot dry summers, are then more vulnerable in subsequent years.
Ash dieback, driven by a fungal disease, affects trees in Ireland, although there is some evidence that ash trees growing in more open and less humid locations (e.g. streets and hedgerows) are less vulnerable. Source (2)
Detrimental impact on biodiversity if non-adaptive approach taken that avoids vegetation loss. Associated impact on TII's biodiversity commitments.
Trees can absorb solar radiation and provide shade to individuals, buildings and transport routes. As extreme heat increases, heat sensitive designs are required to increase resilience of infrastructure and improve thermal comfort.
Source: (10)</t>
  </si>
  <si>
    <t xml:space="preserve">Plant cells can be damaged or even destroyed by frost. Repeated freezing and thawing, or very rapid thawing can be particularly damaging to plants. It is anticipated the number of freeze-thaw events will decrease under a warming climate, as recently experienced. This can have a detrimental impact on tree species, as some require frost as part of their growth cycle. Some species also need cold snap to push into winter hibernation (e.g. ash trees), while hawthorns are found to bloom more after a long cold winter.
Detrimental impact on biodiversity if non-adaptive approach taken that avoids vegetation loss. Associated impact on TII's biodiversity commitments.
Snow days can affect TII maintenance regime.
Tree topping has occurred from extreme cold events in the past as trees did not have structural ability to hold weight of sitting snow in extreme cold/ snow episodes - this impact was a result of poor management.
 Sources: (3), (4).
</t>
  </si>
  <si>
    <t>Wildfires can cause widespread destruction of vegetation due to their flammable nature.
Perceived to be a risk that is starting to emerge. Potential to learn lessons  from other CEDR members (e.g. Portugal).
Already an issue of areas being set alight on south facing, wilder areas of land associated with the Luas.</t>
  </si>
  <si>
    <t>Trees and hedges can become stressed during hot dry summers, are then more vulnerable in subsequent years.
Drought stress can also increase susceptibility to pests and diseases.
Detrimental impact on biodiversity if non-adaptive approach taken that avoids vegetation loss. Associated impact on TII's biodiversity commitments.
Woodland areas are likely to be less sensitive than smaller strips of planting due to edge effects.
As drought is typically associated with periods of dry, hot weather, similar to extreme heat - Trees can absorb solar radiation and provide shade to individuals, buildings and transport routes. As extreme heat increases, heat sensitive designs are required to increase resilience of infrastructure.
Source: (10)</t>
  </si>
  <si>
    <t>Trees can experience branch damage from wind throw. Can also cause blowdown; this is particularly the case for those forests located on relatively exposed sites or those with high water tables (70% of Irish forests). Source: (7).
Larger areas are less exposed than where trees don’t have as much shelter.
Individual trees such as street trees in poor planting pits are more susceptible to wind damage due to poor root development.</t>
  </si>
  <si>
    <t xml:space="preserve">Stormy conditions that cause lightning and hail to arise can damage trees.
</t>
  </si>
  <si>
    <t xml:space="preserve">Fruit-bearing trees (e.g. in orchards) are those most sensitive to hail. These are more likely to be found in smaller planting areas.
</t>
  </si>
  <si>
    <t xml:space="preserve">Landslides can cause total destruction of vegetation. If landslides occur where assets are present, then because they are founded in soil substrate they can be subject to movement, uprooting and destruction
The presence of trees and vegetation can, in certain circumstances, reduce the likelihood of slope instability but is dependent on tree type, rooting depth, geology etc.
</t>
  </si>
  <si>
    <t xml:space="preserve">Engineered slope failure can cause total destruction of vegetation. If they occur where assets are present, then because they are founded in soil substrate they can be subject to movement, uprooting and destruction
The presence of trees and vegetation can, in certain circumstances, reduce the likelihood of slope instability but is dependent on tree type, rooting depth, geology etc.
</t>
  </si>
  <si>
    <t>Fog does not affect land assets.</t>
  </si>
  <si>
    <t>H</t>
  </si>
  <si>
    <t xml:space="preserve">Potential for invasive non-native species (INNS) to detriment native tree species.
Current species may not be resilient to overall changes to the climate (e.g. impacts on disease, heat stress) - adaptive planting may instead be required.
Detrimental impact on biodiversity if non-adaptive approach taken that avoids vegetation loss. Associated impact on TII's biodiversity commitments.
</t>
  </si>
  <si>
    <t>Woodland Strips</t>
  </si>
  <si>
    <t>Have a minimum width</t>
  </si>
  <si>
    <t>Severe floodwater inundation could cause tree damage. Secondary impacts to trees include cankers, fungi and insect pests. Roots may also become exposed due to soil erosion following flooding. Source: (1)
Saltwater can damage plants in numerous ways, including inhibiting photosynthesis and preventing moisture absorption through roots. Source: (8)</t>
  </si>
  <si>
    <t>Severe flooding could cause tree damage.
Examples of trees that struggle in poorly drained or waterlogged soils include ash and silver birch. Source: (9)</t>
  </si>
  <si>
    <t>Severe flooding could cause tree damage.  Trees also help reduce pluvial flood risk by increasing infiltration and absorption of rain water.</t>
  </si>
  <si>
    <t>Severe flooding could cause tree damage. 
Given Ireland's climate, anticipate GW flooding already occurs in areas and native vegetation is relatively resilient.</t>
  </si>
  <si>
    <t>Treelines</t>
  </si>
  <si>
    <t>Individual trees or groups</t>
  </si>
  <si>
    <t>Severe flooding could cause tree damage. Younger or more isolated trees may be particularly vulnerable. Trees also help reduce pluvial flood risk by increasing infiltration and absorption of rain water, especially if plants in a SuDS tree pit.</t>
  </si>
  <si>
    <t>Hedges</t>
  </si>
  <si>
    <t>Severe floodwater inundation could cause hedge damage. Roots may also become exposed due to soil erosion following flooding. Source: (1)
Saltwater can damage plants in numerous ways, including inhibiting photosynthesis and preventing moisture absorption through roots. Source: (8)</t>
  </si>
  <si>
    <t>Severe flooding could cause hedge damage.</t>
  </si>
  <si>
    <t>Hedges also help reduce pluvial flood risk by increasing infiltration and absorption of rain water.</t>
  </si>
  <si>
    <t>Severe flooding could cause hedge damage.
Given Ireland's climate, anticipate GW flooding already occurs in areas and native vegetation is relatively resilient.</t>
  </si>
  <si>
    <t>Leaves can become scorched when exposed to hot sunlight.
Hedges become stressed during hot dry summers, are then more vulnerable in subsequent years.
Extreme heat is typically associated with periods of dry, hot weather like drought. Drought contributes to tree and hedgerow stress, making them more prone to insect and disease attacks.</t>
  </si>
  <si>
    <t>Grass verge</t>
  </si>
  <si>
    <t>Flooding can cause grass to be eroded or washed away.
Roots may also become exposed due to soil erosion following flooding. Source: (1)
Saltwater can damage plants in numerous ways, including inhibiting photosynthesis. Source: (8)</t>
  </si>
  <si>
    <t>Flooding could cause grass to be eroded or washed away.</t>
  </si>
  <si>
    <t>Flooding could cause grass to be eroded or overly waterlogged.
Given Ireland's climate, anticipate GW flooding already occurs in areas and native vegetation is relatively resilient.</t>
  </si>
  <si>
    <t>Grass can become brown during hot, dry weather but can grow back. However extreme heat can lead to grass fires if ignition is present.</t>
  </si>
  <si>
    <t>Native species (landraces) of grass are less tolerant to drought than non-native species of grass but have a biodiversity impact.</t>
  </si>
  <si>
    <t>No perceived impact</t>
  </si>
  <si>
    <t xml:space="preserve">No perceived impact.
</t>
  </si>
  <si>
    <t xml:space="preserve">Meadow planting may be vulnerable to changes to climate. May require adaptive planting.
</t>
  </si>
  <si>
    <t>Soil</t>
  </si>
  <si>
    <t>Flooding can cause soil to be eroded or washed away.
Soil quality will be degraded if saturated with salt water.</t>
  </si>
  <si>
    <t>Flooding could cause soil to be eroded or washed away.</t>
  </si>
  <si>
    <t>Flooding could cause soil to be overly waterlogged.
Given Ireland's climate, anticipate GW flooding already occurs in areas and native vegetation is relatively resilient.</t>
  </si>
  <si>
    <t>Extreme heat can cause soils to dry out, becoming more susceptible to erosion and increasing fire risk to vegetation if ignition is present. 
Dead plants or drought-impacted plants means that there are less roots and therefore less soil storage capacity for moisture/ run-off.</t>
  </si>
  <si>
    <t>Fire can increase soil erosion.</t>
  </si>
  <si>
    <t>Drought can cause soil erosion as well as reduce soil moisture which can cause soil degradation.
May be subject to pollution from road runoff which is undiluted due to drought conditions.</t>
  </si>
  <si>
    <t>When soil is already exposed (e.g. by other hazards), extreme wind is a mechanism which can enable erosion and degradation.</t>
  </si>
  <si>
    <t xml:space="preserve">Warmer temperatures can increase soil degradation (e.g. in peat bogs).
</t>
  </si>
  <si>
    <t>Wetland / Pond / Waterbody</t>
  </si>
  <si>
    <t>Flooding from seawater could disrupt freshwater habitats in wetlands.</t>
  </si>
  <si>
    <t>Significant flooding could cause the wetland/pond/waterbody to overtop, exacerbating flooding issues.</t>
  </si>
  <si>
    <t>Significant flooding could cause the wetland/pond to overtop, exacerbating flooding issues.</t>
  </si>
  <si>
    <t>Extreme heat can cause eutrophication that increases the growth of algae which can cause loss of biodiversity.
Hot dry summer impact also captured under 'drought'.</t>
  </si>
  <si>
    <t>Wetland and ponds in Ireland are likely resilient to freeze-thaw cycles as these are currently common during winter months. Reductions in the number of freeze-thaw events unlikely to have detrimental impacts given the types of wetland/attenuation ponds TII manage (perhaps different if these were particularly ecologically important).</t>
  </si>
  <si>
    <t>Damage to wetland/pond/waterbody vegetation and habitats.</t>
  </si>
  <si>
    <t>While sensitive to a lack of water causing dry out, the types of ponds/wetlands TII manage are likely to be less ecologically important than other wetlands in Ireland.
May also increase pollution of residual water in ponds due to reduced dilution. This pollution can contribute to creation of algal blooms.</t>
  </si>
  <si>
    <t xml:space="preserve">Hail has potential to damage wetland vegetation.
</t>
  </si>
  <si>
    <t xml:space="preserve">Increased temperatures can result in more algal growth, impacting biodiversity and water quality.
</t>
  </si>
  <si>
    <t>Feature / Ornamental Areas</t>
  </si>
  <si>
    <t>Roundabouts, junction, sculpture</t>
  </si>
  <si>
    <t>Flooding can damage features (e.g. sculptures, other amenities), erode grass on roundabouts, and scour structures.</t>
  </si>
  <si>
    <t>Flooding can damage features (e.g. sculptures, other amenities) or erode grass on roundabouts.
Given Ireland's climate, anticipate GW flooding already occurs in areas and native vegetation is relatively resilient.</t>
  </si>
  <si>
    <t>Grass on roundabouts can become brown during hot, dry weather but can grow back.</t>
  </si>
  <si>
    <t>Not sensitive to freeze-thaw and projected reduction in annual count of events.</t>
  </si>
  <si>
    <t>Less sensitive due to being separated from other areas of vegetation (e.g. roundabouts are surrounded by pavement that is not flammable).</t>
  </si>
  <si>
    <t>Impacts to ornamental planting. Turf-like grass commonly found on roundabouts is relatively resilient to drought due to the type of species.</t>
  </si>
  <si>
    <t>Potentially quite exposed to wind, features could be damaged.</t>
  </si>
  <si>
    <t xml:space="preserve">Hail has potential to damage ornamental planting.
</t>
  </si>
  <si>
    <t xml:space="preserve">Planting may be vulnerable to changes to climate. May require adaptive planting.
</t>
  </si>
  <si>
    <t>Grass track</t>
  </si>
  <si>
    <t>Similar to embedded track. There is existing grass track on the Red line at James Walk: https://www.google.com/maps/@53.3384158,-6.2917296,3a,15y,42.45h,85.29t/data=!3m6!1e1!3m4!1s-Hjbwfu9JKVyQ0ryxWyhiA!2e0!7i16384!8i8192?authuser=0&amp;entry=ttu.</t>
  </si>
  <si>
    <t>Flooding can cause grass to be eroded or washed away.
Potential damage to fixings from severe flooding/ water pressure and debris. Disruption to operations.
Sensitivity aligning with grass.</t>
  </si>
  <si>
    <t>Flooding could cause grass to be eroded or washed away.
Potential damage to fixings from severe flooding/ water pressure and debris. Disruption to operations.
Sensitivity aligning with grass.</t>
  </si>
  <si>
    <t>Flooding could cause grass to be eroded or overly waterlogged.
Given Ireland's climate, anticipate GW flooding already occurs in areas and native vegetation is relatively resilient.
However, potential damage to fixings from severe flooding/ water pressure and debris. Disruption to operations.</t>
  </si>
  <si>
    <t>Grass can become brown during hot, dry weather but can grow back. However extreme heat can lead to grass fires if ignition is present.
Potential track geometry and defect issues. Actual track temperature can be as much as 20 C above air temperature, but this is quite extreme. The track forms, rail and general installations are installed and designed to cope with predicted temperature fluctuations. However, considered a steel industry-wide growing issue - especially with potential longer and later summers. Full breakout if needs repair.</t>
  </si>
  <si>
    <t>Potential track geometry and defect issues. Incidents where existing defects contracted in very cold temperatures and opened up through freeze-thaw process.</t>
  </si>
  <si>
    <t>Wildfires in vicinity of network could damage track fixings and operations.
Could be exacerbated due to presence of flammable material (dry grass).</t>
  </si>
  <si>
    <t>Turf-like grass is relatively resilient to drought.
Droughts are associated with prolonged dry, high temperature periods, so do not wish to double-count impacts here.</t>
  </si>
  <si>
    <t>Limited damage to tracks, potential blockage from falling trees.</t>
  </si>
  <si>
    <t>Potential damage to grass in event of landslide.</t>
  </si>
  <si>
    <t>Potential damage to track/ disruption to services in vicinity of engineered slope failure.</t>
  </si>
  <si>
    <t xml:space="preserve">Impacts to track expected at extreme temperatures rather than chronic increase in average temperatures.
</t>
  </si>
  <si>
    <t>Sensitivity</t>
  </si>
  <si>
    <t>Exposure</t>
  </si>
  <si>
    <t>Vulnerability</t>
  </si>
  <si>
    <t>Highest score</t>
  </si>
  <si>
    <t>Highest rating</t>
  </si>
  <si>
    <t>Flooding (fluvial / river)</t>
  </si>
  <si>
    <t>Flooding (pluvial / surface water)</t>
  </si>
  <si>
    <t>Extreme cold</t>
  </si>
  <si>
    <t xml:space="preserve">Vulnerability </t>
  </si>
  <si>
    <t>Prioritisation</t>
  </si>
  <si>
    <t>Key</t>
  </si>
  <si>
    <t>Low priority, under watching brief</t>
  </si>
  <si>
    <t>UWB</t>
  </si>
  <si>
    <t>Medium priority, under watching brief</t>
  </si>
  <si>
    <t>Medium priority, being taken forward</t>
  </si>
  <si>
    <t>MP</t>
  </si>
  <si>
    <t>High priority, being taken forward</t>
  </si>
  <si>
    <t>HP</t>
  </si>
  <si>
    <t>Justification</t>
  </si>
  <si>
    <t>Bringing through along with all other Land asset categories as will be useful to understand geographical coverage of both flood extents and woodlands.</t>
  </si>
  <si>
    <t>Pluvial flooding risks to all Land asset categories to be assessed in further detail.</t>
  </si>
  <si>
    <t>More detailed assessment of the impact of projected reduction in cold days on biodiversity required.</t>
  </si>
  <si>
    <t>Note that work by Climate Ireland is being undertaken to better understand the impacts of wildfire in Ireland. This may cover off the need for further assessment that is indicated here.</t>
  </si>
  <si>
    <t>Screen in for further assessment due to potential impacts to biodiversity.</t>
  </si>
  <si>
    <t>Screen in, aligned with other woodland.</t>
  </si>
  <si>
    <t>Screen out - not perceived to be a priority risk, and notable lack of confidence related to how future climate change may affect magnitude or frequency of lightning events. Remain under watching brief as future events or research may help improve understanding.</t>
  </si>
  <si>
    <t>Screen out - not perceived to be a priority risk, and notable lack of confidence related to how future climate change may affect magnitude or frequency of hail events. Remain under watching brief as future events or research may help improve understanding.</t>
  </si>
  <si>
    <t>Anticipate further assessment will include crossovers with other asset groups (e.g. roads).</t>
  </si>
  <si>
    <t>Screen in due to soil erosion impacts on biodiversity.</t>
  </si>
  <si>
    <t>Screen in - both asset categories can have important role in TII's biodiversity commitments.</t>
  </si>
  <si>
    <t>Screen out - consequence of heat impacts to these areas is less given lower relative importance for biodiversity.</t>
  </si>
  <si>
    <t>Screen out - consequence of drought impacts to these areas is less given lower relative importance for biodiversity.</t>
  </si>
  <si>
    <t>Screen out - consequence of impacts to these areas is less given lower relative importance for biodiversity.</t>
  </si>
  <si>
    <t>Decision to screen in assets - damage could affect Luas operations.
May benefit from being considered under Light Rail assessment in more detailed assessment.</t>
  </si>
  <si>
    <t>Sensitivity and Exposure Ratings</t>
  </si>
  <si>
    <t>Rating</t>
  </si>
  <si>
    <t>Score</t>
  </si>
  <si>
    <t>High</t>
  </si>
  <si>
    <t>Medium</t>
  </si>
  <si>
    <t>Low</t>
  </si>
  <si>
    <t>Vulnerability Ratings</t>
  </si>
  <si>
    <t>Confidence Ratings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</si>
</sst>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amily val="2"/>
    </font>
    <font>
      <sz val="11"/>
      <name val="Calibri"/>
      <family val="1"/>
      <scheme val="minor"/>
    </font>
    <font>
      <sz val="10"/>
      <name val="Arial"/>
      <family val="2"/>
    </font>
    <font>
      <b/>
      <sz val="11"/>
      <color rgb="FF152B58"/>
      <name val="Arial"/>
      <family val="2"/>
    </font>
    <font>
      <sz val="11"/>
      <color rgb="FF152B58"/>
      <name val="Arial"/>
      <family val="2"/>
    </font>
    <font>
      <i/>
      <sz val="9"/>
      <color theme="1"/>
      <name val="Arial"/>
      <family val="2"/>
    </font>
    <font>
      <b/>
      <sz val="22"/>
      <color rgb="FF152B58"/>
      <name val="Arial"/>
      <family val="2"/>
    </font>
    <font>
      <sz val="18"/>
      <color rgb="FF152B58"/>
      <name val="Arial"/>
      <family val="2"/>
    </font>
    <font>
      <i/>
      <sz val="11"/>
      <color rgb="FF152B58"/>
      <name val="Arial"/>
      <family val="2"/>
    </font>
    <font>
      <sz val="11"/>
      <name val="Arial"/>
      <family val="2"/>
    </font>
    <font>
      <u/>
      <sz val="11"/>
      <color theme="10"/>
      <name val="Arial"/>
      <family val="2"/>
    </font>
    <font>
      <sz val="11"/>
      <color theme="6"/>
      <name val="Arial"/>
      <family val="2"/>
    </font>
    <font>
      <b/>
      <sz val="26"/>
      <color rgb="FF152B58"/>
      <name val="Arial"/>
      <family val="2"/>
    </font>
    <font>
      <b/>
      <sz val="11"/>
      <color theme="6" tint="-0.499984740745262"/>
      <name val="Arial"/>
      <family val="2"/>
    </font>
    <font>
      <u/>
      <sz val="11"/>
      <name val="Arial"/>
      <family val="2"/>
    </font>
    <font>
      <b/>
      <sz val="11"/>
      <color theme="1"/>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rgb="FFFF9966"/>
        <bgColor indexed="64"/>
      </patternFill>
    </fill>
    <fill>
      <patternFill patternType="solid">
        <fgColor theme="9" tint="0.59999389629810485"/>
        <bgColor indexed="64"/>
      </patternFill>
    </fill>
    <fill>
      <patternFill patternType="solid">
        <fgColor rgb="FF68CEF2"/>
        <bgColor indexed="64"/>
      </patternFill>
    </fill>
    <fill>
      <patternFill patternType="solid">
        <fgColor theme="0"/>
        <bgColor indexed="64"/>
      </patternFill>
    </fill>
    <fill>
      <patternFill patternType="solid">
        <fgColor rgb="FFFFFFFF"/>
        <bgColor indexed="64"/>
      </patternFill>
    </fill>
    <fill>
      <patternFill patternType="solid">
        <fgColor rgb="FFFFFF66"/>
        <bgColor indexed="64"/>
      </patternFill>
    </fill>
    <fill>
      <patternFill patternType="solid">
        <fgColor theme="4"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medium">
        <color rgb="FF000000"/>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medium">
        <color rgb="FF000000"/>
      </right>
      <top/>
      <bottom style="medium">
        <color rgb="FF000000"/>
      </bottom>
      <diagonal/>
    </border>
  </borders>
  <cellStyleXfs count="4">
    <xf numFmtId="0" fontId="0" fillId="0" borderId="0"/>
    <xf numFmtId="0" fontId="1" fillId="0" borderId="0"/>
    <xf numFmtId="0" fontId="2" fillId="0" borderId="0"/>
    <xf numFmtId="0" fontId="10" fillId="0" borderId="0" applyNumberFormat="0" applyFill="0" applyBorder="0" applyAlignment="0" applyProtection="0"/>
  </cellStyleXfs>
  <cellXfs count="213">
    <xf numFmtId="0" fontId="0" fillId="0" borderId="0" xfId="0"/>
    <xf numFmtId="0" fontId="4" fillId="0" borderId="0" xfId="0" applyFont="1"/>
    <xf numFmtId="0" fontId="4" fillId="3" borderId="16" xfId="0" applyFont="1" applyFill="1" applyBorder="1"/>
    <xf numFmtId="0" fontId="3" fillId="0" borderId="0" xfId="0" applyFont="1"/>
    <xf numFmtId="0" fontId="4" fillId="0" borderId="14" xfId="0" applyFont="1" applyBorder="1"/>
    <xf numFmtId="0" fontId="4" fillId="0" borderId="15" xfId="0" applyFont="1" applyBorder="1"/>
    <xf numFmtId="0" fontId="4" fillId="2" borderId="16" xfId="0" applyFont="1" applyFill="1" applyBorder="1"/>
    <xf numFmtId="0" fontId="4" fillId="4" borderId="18" xfId="0" applyFont="1" applyFill="1" applyBorder="1"/>
    <xf numFmtId="0" fontId="4" fillId="0" borderId="21" xfId="0" applyFont="1" applyBorder="1"/>
    <xf numFmtId="0" fontId="4" fillId="2" borderId="17" xfId="0" applyFont="1" applyFill="1" applyBorder="1"/>
    <xf numFmtId="0" fontId="4" fillId="3" borderId="17" xfId="0" applyFont="1" applyFill="1" applyBorder="1"/>
    <xf numFmtId="0" fontId="4" fillId="0" borderId="20" xfId="0" applyFont="1" applyBorder="1"/>
    <xf numFmtId="0" fontId="4" fillId="4" borderId="19" xfId="0" applyFont="1" applyFill="1" applyBorder="1"/>
    <xf numFmtId="0" fontId="5" fillId="0" borderId="0" xfId="0" applyFont="1" applyAlignment="1">
      <alignment vertical="center"/>
    </xf>
    <xf numFmtId="0" fontId="4" fillId="6" borderId="0" xfId="0" applyFont="1" applyFill="1"/>
    <xf numFmtId="0" fontId="7" fillId="6" borderId="0" xfId="0" applyFont="1" applyFill="1"/>
    <xf numFmtId="0" fontId="4" fillId="5" borderId="1" xfId="0" applyFont="1" applyFill="1" applyBorder="1"/>
    <xf numFmtId="0" fontId="3" fillId="6" borderId="0" xfId="0" applyFont="1" applyFill="1"/>
    <xf numFmtId="0" fontId="4" fillId="6" borderId="0" xfId="0" applyFont="1" applyFill="1" applyAlignment="1">
      <alignment wrapText="1"/>
    </xf>
    <xf numFmtId="0" fontId="3" fillId="6" borderId="0" xfId="0" applyFont="1" applyFill="1" applyAlignment="1">
      <alignment wrapText="1"/>
    </xf>
    <xf numFmtId="0" fontId="6" fillId="6" borderId="0" xfId="0" applyFont="1" applyFill="1" applyAlignment="1">
      <alignment horizontal="left"/>
    </xf>
    <xf numFmtId="0" fontId="6" fillId="6" borderId="0" xfId="0" applyFont="1" applyFill="1"/>
    <xf numFmtId="0" fontId="4" fillId="0" borderId="16" xfId="0" applyFont="1" applyBorder="1"/>
    <xf numFmtId="0" fontId="4" fillId="0" borderId="18" xfId="0" applyFont="1" applyBorder="1"/>
    <xf numFmtId="0" fontId="4" fillId="4" borderId="17" xfId="0" applyFont="1" applyFill="1" applyBorder="1"/>
    <xf numFmtId="0" fontId="4" fillId="2" borderId="19" xfId="0" applyFont="1" applyFill="1" applyBorder="1"/>
    <xf numFmtId="0" fontId="5" fillId="7" borderId="0" xfId="0" applyFont="1" applyFill="1" applyAlignment="1">
      <alignment vertical="center"/>
    </xf>
    <xf numFmtId="0" fontId="4" fillId="6" borderId="0" xfId="0" applyFont="1" applyFill="1" applyAlignment="1">
      <alignment horizontal="left" wrapText="1"/>
    </xf>
    <xf numFmtId="0" fontId="3" fillId="6" borderId="0" xfId="0" applyFont="1" applyFill="1" applyAlignment="1">
      <alignment horizontal="left" wrapText="1"/>
    </xf>
    <xf numFmtId="0" fontId="4" fillId="6" borderId="14" xfId="0" applyFont="1" applyFill="1" applyBorder="1" applyAlignment="1">
      <alignment horizontal="left" wrapText="1"/>
    </xf>
    <xf numFmtId="0" fontId="4" fillId="6" borderId="21" xfId="0" applyFont="1" applyFill="1" applyBorder="1" applyAlignment="1">
      <alignment horizontal="left" wrapText="1"/>
    </xf>
    <xf numFmtId="0" fontId="4" fillId="6" borderId="21" xfId="0" applyFont="1" applyFill="1" applyBorder="1"/>
    <xf numFmtId="0" fontId="4" fillId="6" borderId="16" xfId="0" applyFont="1" applyFill="1" applyBorder="1"/>
    <xf numFmtId="0" fontId="4" fillId="6" borderId="17" xfId="0" applyFont="1" applyFill="1" applyBorder="1"/>
    <xf numFmtId="0" fontId="3" fillId="6" borderId="16" xfId="0" applyFont="1" applyFill="1" applyBorder="1"/>
    <xf numFmtId="0" fontId="4" fillId="0" borderId="0" xfId="0" applyFont="1" applyAlignment="1">
      <alignment wrapText="1"/>
    </xf>
    <xf numFmtId="0" fontId="4" fillId="6" borderId="17" xfId="0" applyFont="1" applyFill="1" applyBorder="1" applyAlignment="1">
      <alignment wrapText="1"/>
    </xf>
    <xf numFmtId="0" fontId="4" fillId="6" borderId="0" xfId="0" applyFont="1" applyFill="1" applyAlignment="1">
      <alignment horizontal="left" vertical="top" wrapText="1"/>
    </xf>
    <xf numFmtId="0" fontId="4" fillId="6" borderId="16" xfId="0" applyFont="1" applyFill="1" applyBorder="1" applyAlignment="1">
      <alignment wrapText="1"/>
    </xf>
    <xf numFmtId="0" fontId="4" fillId="6" borderId="15" xfId="0" applyFont="1" applyFill="1" applyBorder="1" applyAlignment="1">
      <alignment horizontal="left" wrapText="1"/>
    </xf>
    <xf numFmtId="0" fontId="3" fillId="6" borderId="21" xfId="0" applyFont="1" applyFill="1" applyBorder="1" applyAlignment="1">
      <alignment horizontal="left" wrapText="1"/>
    </xf>
    <xf numFmtId="0" fontId="3" fillId="6" borderId="15" xfId="0" applyFont="1" applyFill="1" applyBorder="1" applyAlignment="1">
      <alignment horizontal="left" wrapText="1"/>
    </xf>
    <xf numFmtId="0" fontId="3" fillId="6" borderId="17" xfId="0" applyFont="1" applyFill="1" applyBorder="1" applyAlignment="1">
      <alignment wrapText="1"/>
    </xf>
    <xf numFmtId="0" fontId="4" fillId="6" borderId="18" xfId="0" applyFont="1" applyFill="1" applyBorder="1"/>
    <xf numFmtId="0" fontId="4" fillId="6" borderId="20" xfId="0" applyFont="1" applyFill="1" applyBorder="1"/>
    <xf numFmtId="0" fontId="4" fillId="6" borderId="19" xfId="0" applyFont="1" applyFill="1" applyBorder="1"/>
    <xf numFmtId="0" fontId="3" fillId="6" borderId="0" xfId="0" applyFont="1" applyFill="1" applyAlignment="1">
      <alignment horizontal="left" vertical="top" wrapText="1"/>
    </xf>
    <xf numFmtId="0" fontId="3" fillId="6" borderId="14" xfId="0" applyFont="1" applyFill="1" applyBorder="1" applyAlignment="1">
      <alignment horizontal="left" vertical="top"/>
    </xf>
    <xf numFmtId="0" fontId="4" fillId="6" borderId="16" xfId="0" applyFont="1" applyFill="1" applyBorder="1" applyAlignment="1">
      <alignment horizontal="left" wrapText="1"/>
    </xf>
    <xf numFmtId="0" fontId="9" fillId="0" borderId="6" xfId="0" applyFont="1" applyBorder="1"/>
    <xf numFmtId="0" fontId="9" fillId="0" borderId="7" xfId="0" applyFont="1" applyBorder="1" applyAlignment="1">
      <alignment vertical="center" wrapText="1"/>
    </xf>
    <xf numFmtId="0" fontId="9" fillId="0" borderId="7" xfId="0" applyFont="1" applyBorder="1" applyAlignment="1">
      <alignment vertical="center"/>
    </xf>
    <xf numFmtId="0" fontId="10" fillId="0" borderId="0" xfId="3"/>
    <xf numFmtId="0" fontId="0" fillId="0" borderId="0" xfId="0" applyAlignment="1">
      <alignment wrapText="1"/>
    </xf>
    <xf numFmtId="0" fontId="4" fillId="4" borderId="0" xfId="0" applyFont="1" applyFill="1" applyAlignment="1">
      <alignment wrapText="1"/>
    </xf>
    <xf numFmtId="0" fontId="4" fillId="8" borderId="0" xfId="0" applyFont="1" applyFill="1" applyAlignment="1">
      <alignment wrapText="1"/>
    </xf>
    <xf numFmtId="0" fontId="4" fillId="3" borderId="0" xfId="0" applyFont="1" applyFill="1" applyAlignment="1">
      <alignment wrapText="1"/>
    </xf>
    <xf numFmtId="0" fontId="4" fillId="9" borderId="0" xfId="0" applyFont="1" applyFill="1" applyAlignment="1">
      <alignment wrapText="1"/>
    </xf>
    <xf numFmtId="0" fontId="3" fillId="5" borderId="37" xfId="0" applyFont="1" applyFill="1" applyBorder="1" applyAlignment="1">
      <alignment horizontal="center"/>
    </xf>
    <xf numFmtId="0" fontId="3" fillId="5" borderId="48" xfId="0" applyFont="1" applyFill="1" applyBorder="1" applyAlignment="1">
      <alignment horizontal="center"/>
    </xf>
    <xf numFmtId="0" fontId="13" fillId="5" borderId="39" xfId="0" applyFont="1" applyFill="1" applyBorder="1" applyAlignment="1">
      <alignment horizontal="center" wrapText="1"/>
    </xf>
    <xf numFmtId="0" fontId="13" fillId="5" borderId="35" xfId="0" applyFont="1" applyFill="1" applyBorder="1" applyAlignment="1">
      <alignment horizontal="center" wrapText="1"/>
    </xf>
    <xf numFmtId="0" fontId="11" fillId="0" borderId="0" xfId="0" applyFont="1"/>
    <xf numFmtId="0" fontId="9" fillId="0" borderId="11" xfId="0" applyFont="1" applyBorder="1"/>
    <xf numFmtId="0" fontId="9" fillId="0" borderId="13" xfId="0" applyFont="1" applyBorder="1" applyAlignment="1">
      <alignment vertical="center"/>
    </xf>
    <xf numFmtId="0" fontId="9" fillId="0" borderId="54" xfId="0" applyFont="1" applyBorder="1" applyAlignment="1">
      <alignment vertical="center"/>
    </xf>
    <xf numFmtId="0" fontId="9" fillId="0" borderId="52" xfId="0" applyFont="1" applyBorder="1" applyAlignment="1">
      <alignment vertical="center"/>
    </xf>
    <xf numFmtId="0" fontId="9" fillId="0" borderId="52" xfId="0" applyFont="1" applyBorder="1" applyAlignment="1">
      <alignment vertical="center" wrapText="1"/>
    </xf>
    <xf numFmtId="0" fontId="9" fillId="0" borderId="3" xfId="0" applyFont="1" applyBorder="1"/>
    <xf numFmtId="0" fontId="9" fillId="0" borderId="5" xfId="0" applyFont="1" applyBorder="1" applyAlignment="1">
      <alignment wrapText="1"/>
    </xf>
    <xf numFmtId="0" fontId="9" fillId="0" borderId="31" xfId="0" applyFont="1" applyBorder="1"/>
    <xf numFmtId="0" fontId="9" fillId="0" borderId="4" xfId="0" applyFont="1" applyBorder="1"/>
    <xf numFmtId="0" fontId="9" fillId="0" borderId="5" xfId="0" applyFont="1" applyBorder="1"/>
    <xf numFmtId="0" fontId="9" fillId="0" borderId="7" xfId="0" applyFont="1" applyBorder="1" applyAlignment="1">
      <alignment wrapText="1"/>
    </xf>
    <xf numFmtId="0" fontId="9" fillId="0" borderId="47" xfId="0" applyFont="1" applyBorder="1"/>
    <xf numFmtId="0" fontId="9" fillId="0" borderId="1" xfId="0" applyFont="1" applyBorder="1"/>
    <xf numFmtId="0" fontId="9" fillId="0" borderId="7" xfId="0" applyFont="1" applyBorder="1"/>
    <xf numFmtId="0" fontId="9" fillId="0" borderId="8" xfId="0" applyFont="1" applyBorder="1"/>
    <xf numFmtId="0" fontId="9" fillId="0" borderId="10" xfId="0" applyFont="1" applyBorder="1" applyAlignment="1">
      <alignment wrapText="1"/>
    </xf>
    <xf numFmtId="0" fontId="9" fillId="0" borderId="38" xfId="0" applyFont="1" applyBorder="1"/>
    <xf numFmtId="0" fontId="9" fillId="0" borderId="9" xfId="0" applyFont="1" applyBorder="1"/>
    <xf numFmtId="0" fontId="9" fillId="0" borderId="10" xfId="0" applyFont="1" applyBorder="1"/>
    <xf numFmtId="0" fontId="13" fillId="5" borderId="6" xfId="0" applyFont="1" applyFill="1" applyBorder="1" applyAlignment="1">
      <alignment horizontal="center" wrapText="1"/>
    </xf>
    <xf numFmtId="0" fontId="13" fillId="5" borderId="1" xfId="0" applyFont="1" applyFill="1" applyBorder="1" applyAlignment="1">
      <alignment horizontal="center" wrapText="1"/>
    </xf>
    <xf numFmtId="0" fontId="13" fillId="5" borderId="7" xfId="0" applyFont="1" applyFill="1" applyBorder="1" applyAlignment="1">
      <alignment horizontal="center" wrapText="1"/>
    </xf>
    <xf numFmtId="0" fontId="13" fillId="5" borderId="51" xfId="0" applyFont="1" applyFill="1" applyBorder="1" applyAlignment="1">
      <alignment horizontal="center" wrapText="1"/>
    </xf>
    <xf numFmtId="0" fontId="9" fillId="0" borderId="27" xfId="0" applyFont="1" applyBorder="1"/>
    <xf numFmtId="0" fontId="9" fillId="0" borderId="12" xfId="0" applyFont="1" applyBorder="1"/>
    <xf numFmtId="0" fontId="9" fillId="0" borderId="42" xfId="0" applyFont="1" applyBorder="1" applyAlignment="1">
      <alignment wrapText="1"/>
    </xf>
    <xf numFmtId="0" fontId="9" fillId="0" borderId="13" xfId="0" applyFont="1" applyBorder="1"/>
    <xf numFmtId="0" fontId="9" fillId="0" borderId="2" xfId="0" applyFont="1" applyBorder="1" applyAlignment="1">
      <alignment wrapText="1"/>
    </xf>
    <xf numFmtId="0" fontId="9" fillId="0" borderId="2" xfId="0" applyFont="1" applyBorder="1"/>
    <xf numFmtId="0" fontId="9" fillId="0" borderId="42" xfId="0" applyFont="1" applyBorder="1" applyAlignment="1">
      <alignment horizontal="left" vertical="top" wrapText="1"/>
    </xf>
    <xf numFmtId="0" fontId="9" fillId="0" borderId="2" xfId="0" applyFont="1" applyBorder="1" applyAlignment="1">
      <alignment horizontal="left" wrapText="1"/>
    </xf>
    <xf numFmtId="0" fontId="9" fillId="0" borderId="10" xfId="0" applyFont="1" applyBorder="1" applyAlignment="1">
      <alignment vertical="center"/>
    </xf>
    <xf numFmtId="0" fontId="14" fillId="0" borderId="36" xfId="3" applyFont="1" applyBorder="1" applyAlignment="1">
      <alignment vertical="center" wrapText="1"/>
    </xf>
    <xf numFmtId="0" fontId="9" fillId="0" borderId="0" xfId="0" applyFont="1" applyAlignment="1">
      <alignment wrapText="1"/>
    </xf>
    <xf numFmtId="0" fontId="9" fillId="0" borderId="0" xfId="0" applyFont="1" applyAlignment="1">
      <alignment horizontal="left" vertical="top" wrapText="1"/>
    </xf>
    <xf numFmtId="0" fontId="13" fillId="5" borderId="32" xfId="0" applyFont="1" applyFill="1" applyBorder="1" applyAlignment="1">
      <alignment horizontal="center" wrapText="1"/>
    </xf>
    <xf numFmtId="0" fontId="13" fillId="5" borderId="53" xfId="0" applyFont="1" applyFill="1" applyBorder="1" applyAlignment="1">
      <alignment horizontal="center" wrapText="1"/>
    </xf>
    <xf numFmtId="0" fontId="13" fillId="5" borderId="25" xfId="0" applyFont="1" applyFill="1" applyBorder="1" applyAlignment="1">
      <alignment horizontal="center" wrapText="1"/>
    </xf>
    <xf numFmtId="0" fontId="13" fillId="5" borderId="26" xfId="0" applyFont="1" applyFill="1" applyBorder="1" applyAlignment="1">
      <alignment horizontal="center" wrapText="1"/>
    </xf>
    <xf numFmtId="0" fontId="13" fillId="5" borderId="24" xfId="0" applyFont="1" applyFill="1" applyBorder="1" applyAlignment="1">
      <alignment horizontal="center" wrapText="1"/>
    </xf>
    <xf numFmtId="0" fontId="12" fillId="0" borderId="0" xfId="0" applyFont="1" applyAlignment="1">
      <alignment horizontal="left"/>
    </xf>
    <xf numFmtId="0" fontId="0" fillId="0" borderId="6" xfId="0" applyBorder="1"/>
    <xf numFmtId="0" fontId="0" fillId="0" borderId="7" xfId="0" applyBorder="1" applyAlignment="1">
      <alignment wrapText="1"/>
    </xf>
    <xf numFmtId="0" fontId="0" fillId="0" borderId="1" xfId="0" applyBorder="1"/>
    <xf numFmtId="0" fontId="0" fillId="3" borderId="1" xfId="0" applyFill="1" applyBorder="1"/>
    <xf numFmtId="0" fontId="0" fillId="0" borderId="1" xfId="0" applyBorder="1" applyAlignment="1">
      <alignment horizontal="left" vertical="top" wrapText="1"/>
    </xf>
    <xf numFmtId="0" fontId="4" fillId="8" borderId="1" xfId="0" applyFont="1" applyFill="1" applyBorder="1" applyAlignment="1">
      <alignment wrapText="1"/>
    </xf>
    <xf numFmtId="0" fontId="0" fillId="0" borderId="2" xfId="0" applyBorder="1"/>
    <xf numFmtId="0" fontId="0" fillId="0" borderId="1" xfId="0" applyBorder="1" applyAlignment="1">
      <alignment wrapText="1"/>
    </xf>
    <xf numFmtId="0" fontId="0" fillId="3" borderId="2" xfId="0" applyFill="1" applyBorder="1"/>
    <xf numFmtId="0" fontId="4" fillId="8" borderId="2" xfId="0" applyFont="1" applyFill="1" applyBorder="1" applyAlignment="1">
      <alignment wrapText="1"/>
    </xf>
    <xf numFmtId="0" fontId="3" fillId="5" borderId="24" xfId="0" applyFont="1" applyFill="1" applyBorder="1"/>
    <xf numFmtId="0" fontId="3" fillId="5" borderId="25" xfId="0" applyFont="1" applyFill="1" applyBorder="1"/>
    <xf numFmtId="0" fontId="3" fillId="5" borderId="56" xfId="0" applyFont="1" applyFill="1" applyBorder="1"/>
    <xf numFmtId="0" fontId="15" fillId="5" borderId="24" xfId="0" applyFont="1" applyFill="1" applyBorder="1"/>
    <xf numFmtId="0" fontId="15" fillId="5" borderId="25" xfId="0" applyFont="1" applyFill="1" applyBorder="1"/>
    <xf numFmtId="0" fontId="15" fillId="5" borderId="56" xfId="0" applyFont="1" applyFill="1" applyBorder="1"/>
    <xf numFmtId="0" fontId="15" fillId="5" borderId="53" xfId="0" applyFont="1" applyFill="1" applyBorder="1"/>
    <xf numFmtId="0" fontId="4" fillId="0" borderId="11" xfId="0" applyFont="1" applyBorder="1"/>
    <xf numFmtId="0" fontId="4" fillId="0" borderId="12" xfId="0" applyFont="1" applyBorder="1"/>
    <xf numFmtId="0" fontId="4" fillId="0" borderId="42" xfId="0" applyFont="1" applyBorder="1"/>
    <xf numFmtId="0" fontId="4" fillId="0" borderId="27" xfId="0" applyFont="1" applyBorder="1"/>
    <xf numFmtId="0" fontId="4" fillId="0" borderId="8" xfId="0" applyFont="1" applyBorder="1"/>
    <xf numFmtId="0" fontId="4" fillId="0" borderId="9" xfId="0" applyFont="1" applyBorder="1"/>
    <xf numFmtId="0" fontId="4" fillId="0" borderId="55" xfId="0" applyFont="1" applyBorder="1"/>
    <xf numFmtId="0" fontId="4" fillId="0" borderId="38" xfId="0" applyFont="1" applyBorder="1"/>
    <xf numFmtId="0" fontId="15" fillId="0" borderId="0" xfId="0" applyFont="1"/>
    <xf numFmtId="0" fontId="0" fillId="0" borderId="57" xfId="0" applyBorder="1"/>
    <xf numFmtId="0" fontId="0" fillId="0" borderId="58" xfId="0" applyBorder="1" applyAlignment="1">
      <alignment wrapText="1"/>
    </xf>
    <xf numFmtId="0" fontId="0" fillId="3" borderId="59" xfId="0" applyFill="1" applyBorder="1"/>
    <xf numFmtId="0" fontId="0" fillId="0" borderId="60" xfId="0" applyBorder="1" applyAlignment="1">
      <alignment horizontal="left" vertical="top" wrapText="1"/>
    </xf>
    <xf numFmtId="0" fontId="0" fillId="3" borderId="60" xfId="0" applyFill="1" applyBorder="1"/>
    <xf numFmtId="0" fontId="0" fillId="0" borderId="60" xfId="0" applyBorder="1"/>
    <xf numFmtId="0" fontId="0" fillId="0" borderId="60" xfId="0" applyBorder="1" applyAlignment="1">
      <alignment vertical="top" wrapText="1"/>
    </xf>
    <xf numFmtId="0" fontId="0" fillId="0" borderId="60" xfId="0" applyBorder="1" applyAlignment="1">
      <alignment wrapText="1"/>
    </xf>
    <xf numFmtId="0" fontId="0" fillId="0" borderId="61" xfId="0" applyBorder="1"/>
    <xf numFmtId="0" fontId="0" fillId="0" borderId="62" xfId="0" applyBorder="1"/>
    <xf numFmtId="0" fontId="0" fillId="0" borderId="63" xfId="0" applyBorder="1"/>
    <xf numFmtId="0" fontId="0" fillId="0" borderId="64" xfId="0" applyBorder="1"/>
    <xf numFmtId="0" fontId="0" fillId="0" borderId="64" xfId="0" applyBorder="1" applyAlignment="1">
      <alignment wrapText="1"/>
    </xf>
    <xf numFmtId="0" fontId="0" fillId="0" borderId="65" xfId="0" applyBorder="1"/>
    <xf numFmtId="0" fontId="0" fillId="0" borderId="66" xfId="0" applyBorder="1" applyAlignment="1">
      <alignment wrapText="1"/>
    </xf>
    <xf numFmtId="0" fontId="0" fillId="0" borderId="67" xfId="0" applyBorder="1"/>
    <xf numFmtId="0" fontId="0" fillId="0" borderId="68" xfId="0" applyBorder="1"/>
    <xf numFmtId="0" fontId="0" fillId="3" borderId="68" xfId="0" applyFill="1" applyBorder="1"/>
    <xf numFmtId="0" fontId="0" fillId="0" borderId="68" xfId="0" applyBorder="1" applyAlignment="1">
      <alignment wrapText="1"/>
    </xf>
    <xf numFmtId="0" fontId="0" fillId="0" borderId="69" xfId="0" applyBorder="1"/>
    <xf numFmtId="0" fontId="0" fillId="0" borderId="70" xfId="0" applyBorder="1"/>
    <xf numFmtId="0" fontId="4" fillId="6" borderId="0" xfId="0" applyFont="1" applyFill="1" applyAlignment="1">
      <alignment horizontal="left" wrapText="1"/>
    </xf>
    <xf numFmtId="0" fontId="3" fillId="6" borderId="18" xfId="0" applyFont="1" applyFill="1" applyBorder="1" applyAlignment="1">
      <alignment horizontal="left" wrapText="1"/>
    </xf>
    <xf numFmtId="0" fontId="3" fillId="6" borderId="20" xfId="0" applyFont="1" applyFill="1" applyBorder="1" applyAlignment="1">
      <alignment horizontal="left" wrapText="1"/>
    </xf>
    <xf numFmtId="0" fontId="3" fillId="6" borderId="19" xfId="0" applyFont="1" applyFill="1" applyBorder="1" applyAlignment="1">
      <alignment horizontal="left" wrapText="1"/>
    </xf>
    <xf numFmtId="0" fontId="3" fillId="6" borderId="0" xfId="0" applyFont="1" applyFill="1" applyAlignment="1">
      <alignment horizontal="left" wrapText="1"/>
    </xf>
    <xf numFmtId="0" fontId="3" fillId="5" borderId="3" xfId="0" applyFont="1" applyFill="1" applyBorder="1" applyAlignment="1">
      <alignment horizontal="center"/>
    </xf>
    <xf numFmtId="0" fontId="3" fillId="5" borderId="6" xfId="0" applyFont="1" applyFill="1" applyBorder="1" applyAlignment="1">
      <alignment horizontal="center"/>
    </xf>
    <xf numFmtId="0" fontId="3" fillId="5" borderId="8" xfId="0" applyFont="1" applyFill="1" applyBorder="1" applyAlignment="1">
      <alignment horizontal="center"/>
    </xf>
    <xf numFmtId="0" fontId="13" fillId="5" borderId="46" xfId="0" applyFont="1" applyFill="1" applyBorder="1" applyAlignment="1">
      <alignment horizontal="center" wrapText="1"/>
    </xf>
    <xf numFmtId="0" fontId="13" fillId="5" borderId="32" xfId="0" applyFont="1" applyFill="1" applyBorder="1" applyAlignment="1">
      <alignment horizontal="center" wrapText="1"/>
    </xf>
    <xf numFmtId="0" fontId="13" fillId="5" borderId="33" xfId="0" applyFont="1" applyFill="1" applyBorder="1" applyAlignment="1">
      <alignment horizontal="center" wrapText="1"/>
    </xf>
    <xf numFmtId="0" fontId="13" fillId="5" borderId="23" xfId="0" applyFont="1" applyFill="1" applyBorder="1" applyAlignment="1">
      <alignment horizontal="center"/>
    </xf>
    <xf numFmtId="0" fontId="13" fillId="5" borderId="34" xfId="0" applyFont="1" applyFill="1" applyBorder="1" applyAlignment="1">
      <alignment horizontal="center"/>
    </xf>
    <xf numFmtId="0" fontId="13" fillId="5" borderId="36" xfId="0" applyFont="1" applyFill="1" applyBorder="1" applyAlignment="1">
      <alignment horizontal="center"/>
    </xf>
    <xf numFmtId="0" fontId="13" fillId="5" borderId="38" xfId="0" applyFont="1" applyFill="1" applyBorder="1" applyAlignment="1">
      <alignment horizontal="center"/>
    </xf>
    <xf numFmtId="0" fontId="13" fillId="5" borderId="30" xfId="0" applyFont="1" applyFill="1" applyBorder="1" applyAlignment="1">
      <alignment horizontal="center"/>
    </xf>
    <xf numFmtId="0" fontId="13" fillId="5" borderId="45" xfId="0" applyFont="1" applyFill="1" applyBorder="1" applyAlignment="1">
      <alignment horizontal="center"/>
    </xf>
    <xf numFmtId="0" fontId="13" fillId="5" borderId="43" xfId="0" applyFont="1" applyFill="1" applyBorder="1" applyAlignment="1">
      <alignment horizontal="center"/>
    </xf>
    <xf numFmtId="0" fontId="13" fillId="5" borderId="22" xfId="0" applyFont="1" applyFill="1" applyBorder="1" applyAlignment="1">
      <alignment horizontal="center" wrapText="1"/>
    </xf>
    <xf numFmtId="0" fontId="13" fillId="5" borderId="31" xfId="0" applyFont="1" applyFill="1" applyBorder="1" applyAlignment="1">
      <alignment horizontal="center" wrapText="1"/>
    </xf>
    <xf numFmtId="0" fontId="13" fillId="5" borderId="40" xfId="0" applyFont="1" applyFill="1" applyBorder="1" applyAlignment="1">
      <alignment horizontal="center"/>
    </xf>
    <xf numFmtId="0" fontId="13" fillId="5" borderId="35" xfId="0" applyFont="1" applyFill="1" applyBorder="1" applyAlignment="1">
      <alignment horizontal="center"/>
    </xf>
    <xf numFmtId="0" fontId="3" fillId="5" borderId="5" xfId="0" applyFont="1" applyFill="1" applyBorder="1" applyAlignment="1">
      <alignment horizontal="center"/>
    </xf>
    <xf numFmtId="0" fontId="3" fillId="5" borderId="7" xfId="0" applyFont="1" applyFill="1" applyBorder="1" applyAlignment="1">
      <alignment horizontal="center"/>
    </xf>
    <xf numFmtId="0" fontId="3" fillId="5" borderId="10" xfId="0" applyFont="1" applyFill="1" applyBorder="1" applyAlignment="1">
      <alignment horizontal="center"/>
    </xf>
    <xf numFmtId="0" fontId="3" fillId="5" borderId="4" xfId="0" applyFont="1" applyFill="1" applyBorder="1" applyAlignment="1">
      <alignment horizontal="center"/>
    </xf>
    <xf numFmtId="0" fontId="3" fillId="5" borderId="1" xfId="0" applyFont="1" applyFill="1" applyBorder="1" applyAlignment="1">
      <alignment horizontal="center"/>
    </xf>
    <xf numFmtId="0" fontId="3" fillId="5" borderId="9" xfId="0" applyFont="1" applyFill="1" applyBorder="1" applyAlignment="1">
      <alignment horizontal="center"/>
    </xf>
    <xf numFmtId="0" fontId="9" fillId="0" borderId="29" xfId="0" applyFont="1" applyBorder="1" applyAlignment="1">
      <alignment horizontal="center" vertical="top" wrapText="1"/>
    </xf>
    <xf numFmtId="0" fontId="9" fillId="0" borderId="41" xfId="0" applyFont="1" applyBorder="1" applyAlignment="1">
      <alignment horizontal="center" vertical="top" wrapText="1"/>
    </xf>
    <xf numFmtId="0" fontId="9" fillId="0" borderId="12" xfId="0" applyFont="1" applyBorder="1" applyAlignment="1">
      <alignment horizontal="center" vertical="top" wrapText="1"/>
    </xf>
    <xf numFmtId="0" fontId="9" fillId="0" borderId="29" xfId="0" applyFont="1" applyBorder="1" applyAlignment="1">
      <alignment horizontal="left" vertical="top" wrapText="1"/>
    </xf>
    <xf numFmtId="0" fontId="9" fillId="0" borderId="41" xfId="0" applyFont="1" applyBorder="1" applyAlignment="1">
      <alignment horizontal="left" vertical="top" wrapText="1"/>
    </xf>
    <xf numFmtId="0" fontId="9" fillId="0" borderId="12" xfId="0" applyFont="1" applyBorder="1" applyAlignment="1">
      <alignment horizontal="left" vertical="top" wrapText="1"/>
    </xf>
    <xf numFmtId="0" fontId="13" fillId="5" borderId="4" xfId="0" applyFont="1" applyFill="1" applyBorder="1" applyAlignment="1">
      <alignment horizontal="center" wrapText="1"/>
    </xf>
    <xf numFmtId="0" fontId="13" fillId="5" borderId="39" xfId="0" applyFont="1" applyFill="1" applyBorder="1" applyAlignment="1">
      <alignment horizontal="center" wrapText="1"/>
    </xf>
    <xf numFmtId="0" fontId="9" fillId="0" borderId="15" xfId="0" applyFont="1" applyBorder="1" applyAlignment="1">
      <alignment horizontal="center" vertical="top"/>
    </xf>
    <xf numFmtId="0" fontId="9" fillId="0" borderId="17" xfId="0" applyFont="1" applyBorder="1" applyAlignment="1">
      <alignment horizontal="center" vertical="top"/>
    </xf>
    <xf numFmtId="0" fontId="9" fillId="0" borderId="50" xfId="0" applyFont="1" applyBorder="1" applyAlignment="1">
      <alignment horizontal="center" vertical="top" wrapText="1"/>
    </xf>
    <xf numFmtId="0" fontId="9" fillId="0" borderId="48" xfId="0" applyFont="1" applyBorder="1" applyAlignment="1">
      <alignment horizontal="center" vertical="top" wrapText="1"/>
    </xf>
    <xf numFmtId="0" fontId="3" fillId="5" borderId="28" xfId="0" applyFont="1" applyFill="1" applyBorder="1" applyAlignment="1">
      <alignment horizontal="center"/>
    </xf>
    <xf numFmtId="0" fontId="3" fillId="5" borderId="37" xfId="0" applyFont="1" applyFill="1" applyBorder="1" applyAlignment="1">
      <alignment horizontal="center"/>
    </xf>
    <xf numFmtId="0" fontId="3" fillId="5" borderId="44" xfId="0" applyFont="1" applyFill="1" applyBorder="1" applyAlignment="1">
      <alignment horizontal="center"/>
    </xf>
    <xf numFmtId="0" fontId="3" fillId="5" borderId="50" xfId="0" applyFont="1" applyFill="1" applyBorder="1" applyAlignment="1">
      <alignment horizontal="center"/>
    </xf>
    <xf numFmtId="0" fontId="3" fillId="5" borderId="48" xfId="0" applyFont="1" applyFill="1" applyBorder="1" applyAlignment="1">
      <alignment horizontal="center"/>
    </xf>
    <xf numFmtId="0" fontId="3" fillId="5" borderId="49" xfId="0" applyFont="1" applyFill="1" applyBorder="1" applyAlignment="1">
      <alignment horizontal="center"/>
    </xf>
    <xf numFmtId="0" fontId="3" fillId="5" borderId="46" xfId="0" applyFont="1" applyFill="1" applyBorder="1" applyAlignment="1">
      <alignment horizontal="center" wrapText="1"/>
    </xf>
    <xf numFmtId="0" fontId="3" fillId="5" borderId="32" xfId="0" applyFont="1" applyFill="1" applyBorder="1" applyAlignment="1">
      <alignment horizontal="center" wrapText="1"/>
    </xf>
    <xf numFmtId="0" fontId="3" fillId="5" borderId="33" xfId="0" applyFont="1" applyFill="1" applyBorder="1" applyAlignment="1">
      <alignment horizontal="center" wrapText="1"/>
    </xf>
    <xf numFmtId="0" fontId="3" fillId="5" borderId="14" xfId="0" applyFont="1" applyFill="1" applyBorder="1" applyAlignment="1">
      <alignment horizontal="center"/>
    </xf>
    <xf numFmtId="0" fontId="3" fillId="5" borderId="16" xfId="0" applyFont="1" applyFill="1" applyBorder="1" applyAlignment="1">
      <alignment horizontal="center"/>
    </xf>
    <xf numFmtId="0" fontId="3" fillId="5" borderId="15" xfId="0" applyFont="1" applyFill="1" applyBorder="1" applyAlignment="1">
      <alignment horizontal="center"/>
    </xf>
    <xf numFmtId="0" fontId="3" fillId="5" borderId="17" xfId="0" applyFont="1" applyFill="1" applyBorder="1" applyAlignment="1">
      <alignment horizontal="center"/>
    </xf>
    <xf numFmtId="0" fontId="3" fillId="5" borderId="1" xfId="0" applyFont="1" applyFill="1" applyBorder="1" applyAlignment="1">
      <alignment horizontal="center" wrapText="1"/>
    </xf>
    <xf numFmtId="0" fontId="12" fillId="0" borderId="0" xfId="0" applyFont="1" applyAlignment="1">
      <alignment horizontal="left"/>
    </xf>
    <xf numFmtId="0" fontId="0" fillId="0" borderId="60" xfId="0" applyBorder="1" applyAlignment="1">
      <alignment horizontal="center" vertical="center" wrapText="1"/>
    </xf>
    <xf numFmtId="0" fontId="0" fillId="0" borderId="1" xfId="0" applyBorder="1" applyAlignment="1">
      <alignment horizontal="center" vertical="center" wrapText="1"/>
    </xf>
    <xf numFmtId="0" fontId="0" fillId="0" borderId="68" xfId="0" applyBorder="1" applyAlignment="1">
      <alignment horizontal="center" vertical="center" wrapText="1"/>
    </xf>
    <xf numFmtId="0" fontId="0" fillId="0" borderId="60" xfId="0" applyBorder="1" applyAlignment="1">
      <alignment horizontal="left" vertical="center" wrapText="1"/>
    </xf>
    <xf numFmtId="0" fontId="0" fillId="0" borderId="1" xfId="0" applyBorder="1" applyAlignment="1">
      <alignment horizontal="left" vertical="center" wrapText="1"/>
    </xf>
    <xf numFmtId="0" fontId="0" fillId="0" borderId="64" xfId="0" applyBorder="1" applyAlignment="1">
      <alignment horizontal="left" wrapText="1"/>
    </xf>
    <xf numFmtId="0" fontId="3" fillId="5" borderId="47" xfId="0" applyFont="1" applyFill="1" applyBorder="1" applyAlignment="1">
      <alignment horizontal="center" wrapText="1"/>
    </xf>
  </cellXfs>
  <cellStyles count="4">
    <cellStyle name="Hyperlink" xfId="3" builtinId="8"/>
    <cellStyle name="Normal" xfId="0" builtinId="0" customBuiltin="1"/>
    <cellStyle name="Normal 2" xfId="1" xr:uid="{3BC9F2CF-8901-4C70-95BB-124ECC97EC00}"/>
    <cellStyle name="Normal 2 2" xfId="2" xr:uid="{56E6692E-1E4C-4661-A89E-345772A97718}"/>
  </cellStyles>
  <dxfs count="95">
    <dxf>
      <fill>
        <patternFill>
          <bgColor theme="9" tint="0.59996337778862885"/>
        </patternFill>
      </fill>
    </dxf>
    <dxf>
      <fill>
        <patternFill>
          <bgColor theme="3" tint="0.39994506668294322"/>
        </patternFill>
      </fill>
    </dxf>
    <dxf>
      <fill>
        <patternFill>
          <bgColor theme="4" tint="0.59996337778862885"/>
        </patternFill>
      </fill>
    </dxf>
    <dxf>
      <fill>
        <patternFill>
          <bgColor rgb="FFFF9966"/>
        </patternFill>
      </fill>
    </dxf>
    <dxf>
      <fill>
        <patternFill>
          <bgColor theme="9"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rgb="FFFF9966"/>
        </patternFill>
      </fill>
    </dxf>
    <dxf>
      <fill>
        <patternFill>
          <bgColor theme="4" tint="0.59996337778862885"/>
        </patternFill>
      </fill>
    </dxf>
    <dxf>
      <fill>
        <patternFill>
          <bgColor theme="9" tint="0.59996337778862885"/>
        </patternFill>
      </fill>
    </dxf>
    <dxf>
      <fill>
        <patternFill>
          <bgColor rgb="FFFF9966"/>
        </patternFill>
      </fill>
    </dxf>
    <dxf>
      <fill>
        <patternFill>
          <bgColor rgb="FFFF9966"/>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theme="9" tint="0.59996337778862885"/>
        </patternFill>
      </fill>
    </dxf>
    <dxf>
      <fill>
        <patternFill>
          <bgColor rgb="FFFF9966"/>
        </patternFill>
      </fill>
    </dxf>
    <dxf>
      <fill>
        <patternFill>
          <bgColor theme="9" tint="0.59996337778862885"/>
        </patternFill>
      </fill>
    </dxf>
    <dxf>
      <fill>
        <patternFill>
          <bgColor rgb="FFFF9966"/>
        </patternFill>
      </fill>
    </dxf>
    <dxf>
      <fill>
        <patternFill>
          <bgColor theme="4"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rgb="FFFF9966"/>
        </patternFill>
      </fill>
    </dxf>
    <dxf>
      <fill>
        <patternFill>
          <bgColor theme="4" tint="0.59996337778862885"/>
        </patternFill>
      </fill>
    </dxf>
    <dxf>
      <fill>
        <patternFill>
          <bgColor rgb="FFFF9966"/>
        </patternFill>
      </fill>
    </dxf>
    <dxf>
      <fill>
        <patternFill>
          <bgColor theme="9"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9" tint="0.59996337778862885"/>
        </patternFill>
      </fill>
    </dxf>
    <dxf>
      <fill>
        <patternFill>
          <bgColor rgb="FFFF9966"/>
        </patternFill>
      </fill>
    </dxf>
    <dxf>
      <fill>
        <patternFill>
          <bgColor theme="9" tint="0.59996337778862885"/>
        </patternFill>
      </fill>
    </dxf>
    <dxf>
      <fill>
        <patternFill>
          <bgColor rgb="FFFF9966"/>
        </patternFill>
      </fill>
    </dxf>
    <dxf>
      <fill>
        <patternFill>
          <bgColor theme="4" tint="0.59996337778862885"/>
        </patternFill>
      </fill>
    </dxf>
    <dxf>
      <fill>
        <patternFill>
          <bgColor rgb="FFFF9966"/>
        </patternFill>
      </fill>
    </dxf>
    <dxf>
      <fill>
        <patternFill>
          <bgColor theme="4" tint="0.59996337778862885"/>
        </patternFill>
      </fill>
    </dxf>
    <dxf>
      <fill>
        <patternFill>
          <bgColor theme="9"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rgb="FFFF9966"/>
        </patternFill>
      </fill>
    </dxf>
    <dxf>
      <fill>
        <patternFill>
          <bgColor theme="9" tint="0.59996337778862885"/>
        </patternFill>
      </fill>
    </dxf>
    <dxf>
      <fill>
        <patternFill>
          <bgColor rgb="FFFF9966"/>
        </patternFill>
      </fill>
    </dxf>
    <dxf>
      <fill>
        <patternFill>
          <bgColor theme="4" tint="0.59996337778862885"/>
        </patternFill>
      </fill>
    </dxf>
    <dxf>
      <fill>
        <patternFill>
          <bgColor rgb="FFFF9966"/>
        </patternFill>
      </fill>
    </dxf>
    <dxf>
      <fill>
        <patternFill>
          <bgColor theme="4" tint="0.59996337778862885"/>
        </patternFill>
      </fill>
    </dxf>
    <dxf>
      <fill>
        <patternFill>
          <bgColor theme="9" tint="0.59996337778862885"/>
        </patternFill>
      </fill>
    </dxf>
  </dxfs>
  <tableStyles count="0" defaultTableStyle="TableStyleMedium2" defaultPivotStyle="PivotStyleLight16"/>
  <colors>
    <mruColors>
      <color rgb="FF152B58"/>
      <color rgb="FFFF9966"/>
      <color rgb="FFFFFF66"/>
      <color rgb="FF68C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4</xdr:col>
      <xdr:colOff>543315</xdr:colOff>
      <xdr:row>0</xdr:row>
      <xdr:rowOff>212185</xdr:rowOff>
    </xdr:from>
    <xdr:to>
      <xdr:col>5</xdr:col>
      <xdr:colOff>734598</xdr:colOff>
      <xdr:row>2</xdr:row>
      <xdr:rowOff>29826</xdr:rowOff>
    </xdr:to>
    <xdr:pic>
      <xdr:nvPicPr>
        <xdr:cNvPr id="2" name="Picture 1" descr="See the source image">
          <a:extLst>
            <a:ext uri="{FF2B5EF4-FFF2-40B4-BE49-F238E27FC236}">
              <a16:creationId xmlns:a16="http://schemas.microsoft.com/office/drawing/2014/main" id="{54E95755-A2B4-8A3B-9BED-6CE7D023E5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9490" y="212185"/>
          <a:ext cx="753258" cy="427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1084462</xdr:colOff>
      <xdr:row>0</xdr:row>
      <xdr:rowOff>202829</xdr:rowOff>
    </xdr:from>
    <xdr:to>
      <xdr:col>5</xdr:col>
      <xdr:colOff>2365787</xdr:colOff>
      <xdr:row>1</xdr:row>
      <xdr:rowOff>226225</xdr:rowOff>
    </xdr:to>
    <xdr:pic>
      <xdr:nvPicPr>
        <xdr:cNvPr id="3" name="Picture 2">
          <a:extLst>
            <a:ext uri="{FF2B5EF4-FFF2-40B4-BE49-F238E27FC236}">
              <a16:creationId xmlns:a16="http://schemas.microsoft.com/office/drawing/2014/main" id="{F9207CB6-E029-F53C-2ABE-1CD1240A255F}"/>
            </a:ext>
          </a:extLst>
        </xdr:cNvPr>
        <xdr:cNvPicPr>
          <a:picLocks noChangeAspect="1"/>
        </xdr:cNvPicPr>
      </xdr:nvPicPr>
      <xdr:blipFill>
        <a:blip xmlns:r="http://schemas.openxmlformats.org/officeDocument/2006/relationships" r:embed="rId2"/>
        <a:stretch>
          <a:fillRect/>
        </a:stretch>
      </xdr:blipFill>
      <xdr:spPr>
        <a:xfrm>
          <a:off x="9142612" y="202829"/>
          <a:ext cx="1281325" cy="347246"/>
        </a:xfrm>
        <a:prstGeom prst="rect">
          <a:avLst/>
        </a:prstGeom>
      </xdr:spPr>
    </xdr:pic>
    <xdr:clientData/>
  </xdr:twoCellAnchor>
  <xdr:twoCellAnchor editAs="oneCell">
    <xdr:from>
      <xdr:col>1</xdr:col>
      <xdr:colOff>47625</xdr:colOff>
      <xdr:row>14</xdr:row>
      <xdr:rowOff>107158</xdr:rowOff>
    </xdr:from>
    <xdr:to>
      <xdr:col>9</xdr:col>
      <xdr:colOff>714375</xdr:colOff>
      <xdr:row>21</xdr:row>
      <xdr:rowOff>614520</xdr:rowOff>
    </xdr:to>
    <xdr:pic>
      <xdr:nvPicPr>
        <xdr:cNvPr id="7" name="Picture 6">
          <a:extLst>
            <a:ext uri="{FF2B5EF4-FFF2-40B4-BE49-F238E27FC236}">
              <a16:creationId xmlns:a16="http://schemas.microsoft.com/office/drawing/2014/main" id="{538B49A1-1D45-76CF-FD8A-2A088CA33CDE}"/>
            </a:ext>
          </a:extLst>
        </xdr:cNvPr>
        <xdr:cNvPicPr>
          <a:picLocks noChangeAspect="1"/>
        </xdr:cNvPicPr>
      </xdr:nvPicPr>
      <xdr:blipFill rotWithShape="1">
        <a:blip xmlns:r="http://schemas.openxmlformats.org/officeDocument/2006/relationships" r:embed="rId3"/>
        <a:srcRect b="7819"/>
        <a:stretch/>
      </xdr:blipFill>
      <xdr:spPr>
        <a:xfrm>
          <a:off x="142875" y="9645765"/>
          <a:ext cx="20519571" cy="9515291"/>
        </a:xfrm>
        <a:prstGeom prst="rect">
          <a:avLst/>
        </a:prstGeom>
      </xdr:spPr>
    </xdr:pic>
    <xdr:clientData/>
  </xdr:twoCellAnchor>
  <xdr:twoCellAnchor editAs="oneCell">
    <xdr:from>
      <xdr:col>1</xdr:col>
      <xdr:colOff>265027</xdr:colOff>
      <xdr:row>7</xdr:row>
      <xdr:rowOff>49234</xdr:rowOff>
    </xdr:from>
    <xdr:to>
      <xdr:col>3</xdr:col>
      <xdr:colOff>2423583</xdr:colOff>
      <xdr:row>10</xdr:row>
      <xdr:rowOff>1117411</xdr:rowOff>
    </xdr:to>
    <xdr:pic>
      <xdr:nvPicPr>
        <xdr:cNvPr id="4" name="Picture 3">
          <a:extLst>
            <a:ext uri="{FF2B5EF4-FFF2-40B4-BE49-F238E27FC236}">
              <a16:creationId xmlns:a16="http://schemas.microsoft.com/office/drawing/2014/main" id="{D1B3B639-9618-7A26-513C-FD2EFD727976}"/>
            </a:ext>
            <a:ext uri="{147F2762-F138-4A5C-976F-8EAC2B608ADB}">
              <a16:predDERef xmlns:a16="http://schemas.microsoft.com/office/drawing/2014/main" pred="{F9207CB6-E029-F53C-2ABE-1CD1240A255F}"/>
            </a:ext>
          </a:extLst>
        </xdr:cNvPr>
        <xdr:cNvPicPr>
          <a:picLocks noChangeAspect="1"/>
        </xdr:cNvPicPr>
      </xdr:nvPicPr>
      <xdr:blipFill rotWithShape="1">
        <a:blip xmlns:r="http://schemas.openxmlformats.org/officeDocument/2006/relationships" r:embed="rId4"/>
        <a:srcRect l="5206" t="3888" r="2977" b="3833"/>
        <a:stretch/>
      </xdr:blipFill>
      <xdr:spPr>
        <a:xfrm>
          <a:off x="484102" y="3887809"/>
          <a:ext cx="6120956" cy="4270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rup.sharepoint.com/teams/prj-28745000/Shared%20Documents/General/04_Energy%20&amp;%20carbon/01_Work/03%20Climate%20Adaptation%20Strategy/02%20Screening%20Assessments%20and%20Detailed%20Methodology/01%20Impact%20Screening/11%20TII%20Publications/January%202024/TII%20Climate%20Impact%20Screening%20Assessment%20Tool%20-%20GREENWAYS.xlsx" TargetMode="External"/><Relationship Id="rId2" Type="http://schemas.microsoft.com/office/2019/04/relationships/externalLinkLongPath" Target="https://arup.sharepoint.com/teams/prj-28745000/Shared%20Documents/General/04_Energy%20&amp;%20carbon/01_Work/03%20Climate%20Adaptation%20Strategy/02%20Screening%20Assessments%20and%20Detailed%20Methodology/01%20Impact%20Screening/11%20TII%20Publications/January%202024/TII%20Climate%20Impact%20Screening%20Assessment%20Tool%20-%20GREENWAYS.xlsx?F89431F8" TargetMode="External"/><Relationship Id="rId1" Type="http://schemas.openxmlformats.org/officeDocument/2006/relationships/externalLinkPath" Target="file:///\\F89431F8\TII%20Climate%20Impact%20Screening%20Assessment%20Tool%20-%20GREENWAY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tart"/>
      <sheetName val="Climate Impact Screening"/>
      <sheetName val="Impact Screening Summary"/>
      <sheetName val="Prioritisation"/>
      <sheetName val="Ratings"/>
    </sheetNames>
    <sheetDataSet>
      <sheetData sheetId="0"/>
      <sheetData sheetId="1"/>
      <sheetData sheetId="2"/>
      <sheetData sheetId="3"/>
      <sheetData sheetId="4">
        <row r="2">
          <cell r="C2" t="str">
            <v>Score</v>
          </cell>
          <cell r="D2" t="str">
            <v>Rating</v>
          </cell>
        </row>
        <row r="3">
          <cell r="C3">
            <v>3</v>
          </cell>
          <cell r="D3" t="str">
            <v>High</v>
          </cell>
        </row>
        <row r="4">
          <cell r="C4">
            <v>2</v>
          </cell>
          <cell r="D4" t="str">
            <v>Medium</v>
          </cell>
        </row>
        <row r="5">
          <cell r="C5">
            <v>1</v>
          </cell>
          <cell r="D5" t="str">
            <v>Low</v>
          </cell>
        </row>
        <row r="9">
          <cell r="B9">
            <v>1</v>
          </cell>
          <cell r="C9" t="str">
            <v>Low</v>
          </cell>
        </row>
        <row r="10">
          <cell r="B10">
            <v>2</v>
          </cell>
          <cell r="C10" t="str">
            <v>Low</v>
          </cell>
        </row>
        <row r="11">
          <cell r="B11">
            <v>3</v>
          </cell>
          <cell r="C11" t="str">
            <v>Medium</v>
          </cell>
        </row>
        <row r="12">
          <cell r="B12">
            <v>4</v>
          </cell>
          <cell r="C12" t="str">
            <v>Medium</v>
          </cell>
        </row>
        <row r="13">
          <cell r="B13">
            <v>6</v>
          </cell>
          <cell r="C13" t="str">
            <v>High</v>
          </cell>
        </row>
        <row r="14">
          <cell r="B14">
            <v>9</v>
          </cell>
          <cell r="C14" t="str">
            <v>High</v>
          </cell>
        </row>
      </sheetData>
    </sheetDataSet>
  </externalBook>
</externalLink>
</file>

<file path=xl/theme/theme1.xml><?xml version="1.0" encoding="utf-8"?>
<a:theme xmlns:a="http://schemas.openxmlformats.org/drawingml/2006/main" name="Office Theme">
  <a:themeElements>
    <a:clrScheme name="Arup">
      <a:dk1>
        <a:srgbClr val="000000"/>
      </a:dk1>
      <a:lt1>
        <a:srgbClr val="FFFFFF"/>
      </a:lt1>
      <a:dk2>
        <a:srgbClr val="E61E28"/>
      </a:dk2>
      <a:lt2>
        <a:srgbClr val="FFFFFF"/>
      </a:lt2>
      <a:accent1>
        <a:srgbClr val="E61E28"/>
      </a:accent1>
      <a:accent2>
        <a:srgbClr val="7D4196"/>
      </a:accent2>
      <a:accent3>
        <a:srgbClr val="005AAA"/>
      </a:accent3>
      <a:accent4>
        <a:srgbClr val="32A4A0"/>
      </a:accent4>
      <a:accent5>
        <a:srgbClr val="C83C96"/>
      </a:accent5>
      <a:accent6>
        <a:srgbClr val="4BA046"/>
      </a:accent6>
      <a:hlink>
        <a:srgbClr val="606062"/>
      </a:hlink>
      <a:folHlink>
        <a:srgbClr val="C9C9CA"/>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ogle.com/maps/@53.3384158,-6.2917296,3a,15y,42.45h,85.29t/data=!3m6!1e1!3m4!1s-Hjbwfu9JKVyQ0ryxWyhiA!2e0!7i16384!8i8192?authuser=0&amp;entry=tt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FD7D-5C12-49FC-A67B-B40E7449D409}">
  <sheetPr>
    <tabColor theme="3" tint="-0.249977111117893"/>
  </sheetPr>
  <dimension ref="A1:X32"/>
  <sheetViews>
    <sheetView zoomScale="115" zoomScaleNormal="115" workbookViewId="0">
      <selection sqref="A1:T36"/>
    </sheetView>
  </sheetViews>
  <sheetFormatPr defaultColWidth="8.625" defaultRowHeight="14.25" x14ac:dyDescent="0.2"/>
  <cols>
    <col min="1" max="1" width="1.25" style="14" customWidth="1"/>
    <col min="2" max="2" width="15.125" style="18" customWidth="1"/>
    <col min="3" max="3" width="36.875" style="18" customWidth="1"/>
    <col min="4" max="4" width="45.125" style="18" customWidth="1"/>
    <col min="5" max="5" width="7.375" style="14" customWidth="1"/>
    <col min="6" max="6" width="126.25" style="14" customWidth="1"/>
    <col min="7" max="7" width="8.25" style="14" customWidth="1"/>
    <col min="8" max="8" width="11.75" style="14" customWidth="1"/>
    <col min="9" max="9" width="9.625" style="14" customWidth="1"/>
    <col min="10" max="11" width="9.75" style="14" customWidth="1"/>
    <col min="12" max="12" width="12.75" style="14" customWidth="1"/>
    <col min="13" max="13" width="31.875" style="14" customWidth="1"/>
    <col min="14" max="14" width="20.125" style="14" bestFit="1" customWidth="1"/>
    <col min="15" max="16384" width="8.625" style="14"/>
  </cols>
  <sheetData>
    <row r="1" spans="1:24" ht="25.5" customHeight="1" x14ac:dyDescent="0.2"/>
    <row r="2" spans="1:24" ht="22.5" customHeight="1" x14ac:dyDescent="0.4">
      <c r="B2" s="21" t="s">
        <v>0</v>
      </c>
      <c r="C2" s="21"/>
      <c r="D2" s="20"/>
    </row>
    <row r="3" spans="1:24" ht="27.75" x14ac:dyDescent="0.4">
      <c r="B3" s="15" t="s">
        <v>1</v>
      </c>
      <c r="C3" s="16" t="s">
        <v>2</v>
      </c>
      <c r="D3" s="20"/>
    </row>
    <row r="4" spans="1:24" ht="27.95" customHeight="1" x14ac:dyDescent="0.25">
      <c r="F4" s="19"/>
      <c r="G4" s="19"/>
      <c r="H4" s="19"/>
      <c r="I4" s="19"/>
      <c r="J4" s="19"/>
      <c r="K4" s="19"/>
      <c r="L4" s="19"/>
    </row>
    <row r="5" spans="1:24" ht="72.75" customHeight="1" x14ac:dyDescent="0.25">
      <c r="B5" s="151" t="s">
        <v>3</v>
      </c>
      <c r="C5" s="151"/>
      <c r="D5" s="151"/>
      <c r="F5" s="151" t="s">
        <v>4</v>
      </c>
      <c r="G5" s="18"/>
      <c r="H5" s="18"/>
      <c r="I5" s="19"/>
      <c r="J5" s="19"/>
      <c r="K5" s="19"/>
      <c r="L5" s="19"/>
      <c r="N5" s="151"/>
      <c r="O5" s="151"/>
      <c r="P5" s="151"/>
      <c r="T5" s="18"/>
      <c r="U5" s="18"/>
      <c r="V5" s="18"/>
      <c r="W5" s="18"/>
      <c r="X5" s="18"/>
    </row>
    <row r="6" spans="1:24" ht="108.75" customHeight="1" x14ac:dyDescent="0.25">
      <c r="B6" s="151" t="s">
        <v>5</v>
      </c>
      <c r="C6" s="151"/>
      <c r="D6" s="151"/>
      <c r="F6" s="151"/>
      <c r="G6" s="18"/>
      <c r="H6" s="18"/>
      <c r="I6" s="19"/>
      <c r="J6" s="19"/>
      <c r="K6" s="19"/>
      <c r="L6" s="19"/>
      <c r="S6" s="17"/>
      <c r="T6" s="18"/>
      <c r="U6" s="18"/>
      <c r="V6" s="18"/>
      <c r="W6" s="18"/>
      <c r="X6" s="18"/>
    </row>
    <row r="7" spans="1:24" ht="37.5" customHeight="1" thickBot="1" x14ac:dyDescent="0.3">
      <c r="B7" s="27"/>
      <c r="C7" s="27"/>
      <c r="D7" s="27"/>
      <c r="F7" s="151"/>
      <c r="G7" s="18"/>
      <c r="H7" s="18"/>
      <c r="I7" s="19"/>
      <c r="J7" s="19"/>
      <c r="K7" s="19"/>
      <c r="L7" s="19"/>
      <c r="S7" s="17"/>
      <c r="T7" s="18"/>
      <c r="U7" s="18"/>
      <c r="V7" s="18"/>
      <c r="W7" s="18"/>
      <c r="X7" s="18"/>
    </row>
    <row r="8" spans="1:24" ht="114" customHeight="1" x14ac:dyDescent="0.25">
      <c r="B8" s="29"/>
      <c r="C8" s="30"/>
      <c r="D8" s="39"/>
      <c r="F8" s="18" t="s">
        <v>6</v>
      </c>
      <c r="G8" s="19"/>
      <c r="H8" s="19"/>
      <c r="I8" s="19"/>
      <c r="J8" s="19"/>
      <c r="K8" s="19"/>
      <c r="L8" s="19"/>
      <c r="S8" s="17"/>
      <c r="T8" s="18"/>
      <c r="U8" s="18"/>
      <c r="V8" s="18"/>
      <c r="W8" s="18"/>
      <c r="X8" s="18"/>
    </row>
    <row r="9" spans="1:24" ht="129.75" x14ac:dyDescent="0.25">
      <c r="B9" s="38"/>
      <c r="D9" s="36"/>
      <c r="F9" s="19" t="s">
        <v>7</v>
      </c>
      <c r="G9" s="18"/>
      <c r="H9" s="18"/>
      <c r="I9" s="18"/>
      <c r="J9" s="18"/>
      <c r="K9" s="18"/>
      <c r="L9" s="18"/>
      <c r="M9" s="18"/>
      <c r="N9" s="18"/>
      <c r="O9" s="18"/>
      <c r="P9" s="18"/>
      <c r="S9" s="17"/>
      <c r="T9" s="18"/>
      <c r="U9" s="18"/>
      <c r="V9" s="18"/>
      <c r="W9" s="18"/>
      <c r="X9" s="18"/>
    </row>
    <row r="10" spans="1:24" ht="8.25" customHeight="1" x14ac:dyDescent="0.2">
      <c r="B10" s="32"/>
      <c r="C10" s="14"/>
      <c r="D10" s="33"/>
      <c r="G10" s="18"/>
      <c r="H10" s="18"/>
      <c r="I10" s="18"/>
      <c r="J10" s="18"/>
      <c r="K10" s="18"/>
      <c r="L10" s="18"/>
      <c r="M10" s="18"/>
      <c r="N10" s="18"/>
      <c r="O10" s="18"/>
      <c r="P10" s="18"/>
    </row>
    <row r="11" spans="1:24" ht="130.5" thickBot="1" x14ac:dyDescent="0.3">
      <c r="B11" s="152" t="s">
        <v>8</v>
      </c>
      <c r="C11" s="153"/>
      <c r="D11" s="154"/>
      <c r="F11" s="18" t="s">
        <v>9</v>
      </c>
      <c r="M11" s="18"/>
    </row>
    <row r="12" spans="1:24" ht="15" customHeight="1" x14ac:dyDescent="0.25">
      <c r="A12" s="27"/>
      <c r="C12" s="27"/>
      <c r="D12" s="27"/>
      <c r="F12" s="155"/>
      <c r="G12" s="155"/>
      <c r="H12" s="155"/>
      <c r="I12" s="155"/>
      <c r="J12" s="155"/>
      <c r="K12" s="155"/>
      <c r="L12" s="155"/>
      <c r="M12" s="18"/>
    </row>
    <row r="13" spans="1:24" ht="15" customHeight="1" thickBot="1" x14ac:dyDescent="0.3">
      <c r="A13" s="27"/>
      <c r="C13" s="27"/>
      <c r="D13" s="27"/>
      <c r="F13" s="28"/>
      <c r="G13" s="28"/>
      <c r="H13" s="28"/>
      <c r="I13" s="28"/>
      <c r="J13" s="28"/>
      <c r="K13" s="28"/>
      <c r="L13" s="28"/>
      <c r="M13" s="18"/>
    </row>
    <row r="14" spans="1:24" ht="15" customHeight="1" x14ac:dyDescent="0.25">
      <c r="A14" s="27"/>
      <c r="B14" s="47" t="s">
        <v>10</v>
      </c>
      <c r="C14" s="30"/>
      <c r="D14" s="30"/>
      <c r="E14" s="31"/>
      <c r="F14" s="40"/>
      <c r="G14" s="40"/>
      <c r="H14" s="40"/>
      <c r="I14" s="40"/>
      <c r="J14" s="41"/>
      <c r="K14" s="28"/>
      <c r="L14" s="28"/>
      <c r="M14" s="18"/>
    </row>
    <row r="15" spans="1:24" ht="409.5" customHeight="1" x14ac:dyDescent="0.25">
      <c r="B15" s="48"/>
      <c r="C15" s="27"/>
      <c r="D15" s="27"/>
      <c r="F15" s="19"/>
      <c r="G15" s="19"/>
      <c r="H15" s="19"/>
      <c r="I15" s="19"/>
      <c r="J15" s="42"/>
      <c r="K15" s="19"/>
      <c r="L15" s="19"/>
      <c r="M15" s="18"/>
    </row>
    <row r="16" spans="1:24" ht="132.6" customHeight="1" x14ac:dyDescent="0.2">
      <c r="B16" s="32"/>
      <c r="C16" s="14"/>
      <c r="D16" s="14"/>
      <c r="J16" s="33"/>
    </row>
    <row r="17" spans="2:13" ht="23.25" customHeight="1" x14ac:dyDescent="0.2">
      <c r="B17" s="32"/>
      <c r="C17" s="14"/>
      <c r="D17" s="14"/>
      <c r="J17" s="33"/>
    </row>
    <row r="18" spans="2:13" ht="21.6" customHeight="1" x14ac:dyDescent="0.25">
      <c r="B18" s="34"/>
      <c r="C18" s="17"/>
      <c r="D18" s="35"/>
      <c r="H18" s="18"/>
      <c r="I18" s="18"/>
      <c r="J18" s="36"/>
      <c r="K18" s="18"/>
      <c r="L18" s="18"/>
      <c r="M18" s="18"/>
    </row>
    <row r="19" spans="2:13" ht="74.25" customHeight="1" x14ac:dyDescent="0.2">
      <c r="B19" s="38"/>
      <c r="G19" s="37"/>
      <c r="H19" s="18"/>
      <c r="I19" s="18"/>
      <c r="J19" s="36"/>
      <c r="K19" s="18"/>
      <c r="L19" s="18"/>
    </row>
    <row r="20" spans="2:13" ht="24.95" customHeight="1" x14ac:dyDescent="0.2">
      <c r="B20" s="32"/>
      <c r="C20" s="46"/>
      <c r="D20" s="46"/>
      <c r="E20" s="46"/>
      <c r="F20" s="46"/>
      <c r="J20" s="33"/>
    </row>
    <row r="21" spans="2:13" ht="24.95" customHeight="1" x14ac:dyDescent="0.2">
      <c r="B21" s="38"/>
      <c r="J21" s="33"/>
    </row>
    <row r="22" spans="2:13" ht="107.25" customHeight="1" thickBot="1" x14ac:dyDescent="0.25">
      <c r="B22" s="43"/>
      <c r="C22" s="44"/>
      <c r="D22" s="44"/>
      <c r="E22" s="44"/>
      <c r="F22" s="44"/>
      <c r="G22" s="44"/>
      <c r="H22" s="44"/>
      <c r="I22" s="44"/>
      <c r="J22" s="45"/>
    </row>
    <row r="23" spans="2:13" ht="27.95" customHeight="1" x14ac:dyDescent="0.2">
      <c r="B23" s="14"/>
      <c r="C23" s="14"/>
      <c r="D23" s="14"/>
    </row>
    <row r="24" spans="2:13" ht="72" customHeight="1" x14ac:dyDescent="0.2">
      <c r="B24" s="14"/>
      <c r="C24" s="14"/>
      <c r="D24" s="14"/>
    </row>
    <row r="25" spans="2:13" x14ac:dyDescent="0.2">
      <c r="C25" s="14"/>
      <c r="D25" s="14"/>
    </row>
    <row r="26" spans="2:13" x14ac:dyDescent="0.2">
      <c r="C26" s="14"/>
      <c r="D26" s="14"/>
    </row>
    <row r="32" spans="2:13" ht="28.5" customHeight="1" x14ac:dyDescent="0.2"/>
  </sheetData>
  <sheetProtection algorithmName="SHA-512" hashValue="AdD0r489ThsnOMMOxfYsdjJiKkal9DbUbPKPj+jnY0gXbuK1U+WVsPqOMxe0UXLcdFR25W/ywfZbVZngt5WgcQ==" saltValue="ZT3kup2wLxuI9ZPhlUVqlw==" spinCount="100000" sheet="1" objects="1" scenarios="1"/>
  <mergeCells count="6">
    <mergeCell ref="N5:P5"/>
    <mergeCell ref="B11:D11"/>
    <mergeCell ref="F5:F7"/>
    <mergeCell ref="F12:L12"/>
    <mergeCell ref="B5:D5"/>
    <mergeCell ref="B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150B7-E340-4113-8723-6CBC2B665C1E}">
  <sheetPr>
    <tabColor rgb="FF92D050"/>
  </sheetPr>
  <dimension ref="A1:DB19"/>
  <sheetViews>
    <sheetView zoomScale="60" zoomScaleNormal="60" workbookViewId="0">
      <pane xSplit="2" ySplit="5" topLeftCell="BZ16" activePane="bottomRight" state="frozen"/>
      <selection pane="topRight" activeCell="D1" sqref="D1"/>
      <selection pane="bottomLeft" activeCell="A6" sqref="A6"/>
      <selection pane="bottomRight" sqref="A1:CT66"/>
    </sheetView>
  </sheetViews>
  <sheetFormatPr defaultColWidth="8.625" defaultRowHeight="14.25" x14ac:dyDescent="0.2"/>
  <cols>
    <col min="1" max="1" width="13.625" style="1" customWidth="1"/>
    <col min="2" max="3" width="55.25" style="1" customWidth="1"/>
    <col min="4" max="6" width="13.75" customWidth="1"/>
    <col min="7" max="7" width="15.625" customWidth="1"/>
    <col min="8" max="8" width="50.875" customWidth="1"/>
    <col min="9" max="9" width="15.625" customWidth="1"/>
    <col min="10" max="12" width="13.75" customWidth="1"/>
    <col min="13" max="13" width="15.375" customWidth="1"/>
    <col min="14" max="14" width="37.625" customWidth="1"/>
    <col min="15" max="15" width="15.25" customWidth="1"/>
    <col min="16" max="16" width="16" bestFit="1" customWidth="1"/>
    <col min="17" max="19" width="16" customWidth="1"/>
    <col min="20" max="20" width="35.625" customWidth="1"/>
    <col min="21" max="21" width="16" customWidth="1"/>
    <col min="22" max="22" width="16" bestFit="1" customWidth="1"/>
    <col min="23" max="25" width="16" customWidth="1"/>
    <col min="26" max="26" width="35.625" customWidth="1"/>
    <col min="27" max="27" width="16" customWidth="1"/>
    <col min="28" max="30" width="13.75" customWidth="1"/>
    <col min="31" max="31" width="15" customWidth="1"/>
    <col min="32" max="32" width="40.75" customWidth="1"/>
    <col min="33" max="33" width="15.875" customWidth="1"/>
    <col min="34" max="36" width="13.75" customWidth="1"/>
    <col min="37" max="37" width="15.25" customWidth="1"/>
    <col min="38" max="38" width="38" customWidth="1"/>
    <col min="39" max="39" width="15.625" customWidth="1"/>
    <col min="40" max="42" width="13.75" customWidth="1"/>
    <col min="43" max="43" width="15.875" customWidth="1"/>
    <col min="44" max="44" width="30.5" customWidth="1"/>
    <col min="45" max="45" width="15.625" customWidth="1"/>
    <col min="46" max="48" width="13.75" customWidth="1"/>
    <col min="49" max="49" width="16.5" customWidth="1"/>
    <col min="50" max="50" width="39.25" customWidth="1"/>
    <col min="51" max="51" width="15.625" customWidth="1"/>
    <col min="52" max="54" width="13.75" customWidth="1"/>
    <col min="55" max="55" width="15.875" customWidth="1"/>
    <col min="56" max="56" width="26.375" customWidth="1"/>
    <col min="57" max="57" width="15.625" customWidth="1"/>
    <col min="58" max="60" width="13.75" customWidth="1"/>
    <col min="61" max="61" width="15.625" customWidth="1"/>
    <col min="62" max="62" width="22.5" customWidth="1"/>
    <col min="63" max="63" width="16.25" customWidth="1"/>
    <col min="64" max="66" width="13.75" customWidth="1"/>
    <col min="67" max="67" width="15.25" customWidth="1"/>
    <col min="68" max="68" width="17.5" customWidth="1"/>
    <col min="69" max="69" width="15.625" customWidth="1"/>
    <col min="70" max="72" width="13.75" customWidth="1"/>
    <col min="73" max="73" width="16" customWidth="1"/>
    <col min="74" max="74" width="13.75" customWidth="1"/>
    <col min="75" max="75" width="15.625" customWidth="1"/>
    <col min="76" max="78" width="13.75" customWidth="1"/>
    <col min="79" max="79" width="15" customWidth="1"/>
    <col min="80" max="80" width="13.75" customWidth="1"/>
    <col min="81" max="81" width="16.5" customWidth="1"/>
    <col min="82" max="84" width="13.75" customWidth="1"/>
    <col min="85" max="85" width="15.625" customWidth="1"/>
    <col min="86" max="86" width="13.75" customWidth="1"/>
    <col min="87" max="87" width="15.875" customWidth="1"/>
    <col min="88" max="90" width="13.75" customWidth="1"/>
    <col min="91" max="91" width="16.25" customWidth="1"/>
    <col min="92" max="92" width="38.5" customWidth="1"/>
    <col min="93" max="93" width="16.625" customWidth="1"/>
    <col min="94" max="16384" width="8.625" style="1"/>
  </cols>
  <sheetData>
    <row r="1" spans="1:93" ht="30.95" customHeight="1" thickBot="1" x14ac:dyDescent="0.45">
      <c r="A1" s="21" t="s">
        <v>0</v>
      </c>
      <c r="E1" s="52"/>
      <c r="I1" s="52"/>
      <c r="J1" s="26"/>
      <c r="K1" s="13"/>
      <c r="L1" s="13"/>
      <c r="M1" s="13"/>
      <c r="N1" s="13"/>
      <c r="O1" s="13"/>
      <c r="P1" s="13"/>
      <c r="Q1" s="13"/>
      <c r="R1" s="13"/>
      <c r="S1" s="13"/>
      <c r="T1" s="13"/>
      <c r="U1" s="13"/>
      <c r="V1" s="13"/>
      <c r="W1" s="13"/>
      <c r="X1" s="13"/>
      <c r="Y1" s="13"/>
      <c r="Z1" s="13"/>
      <c r="AA1" s="13"/>
      <c r="AF1" s="13"/>
    </row>
    <row r="2" spans="1:93" ht="15" customHeight="1" thickBot="1" x14ac:dyDescent="0.3">
      <c r="A2" s="156" t="s">
        <v>11</v>
      </c>
      <c r="B2" s="176" t="s">
        <v>12</v>
      </c>
      <c r="C2" s="173" t="s">
        <v>13</v>
      </c>
      <c r="D2" s="160" t="s">
        <v>14</v>
      </c>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row>
    <row r="3" spans="1:93" ht="15" x14ac:dyDescent="0.25">
      <c r="A3" s="157"/>
      <c r="B3" s="177"/>
      <c r="C3" s="174"/>
      <c r="D3" s="160" t="s">
        <v>15</v>
      </c>
      <c r="E3" s="160"/>
      <c r="F3" s="160"/>
      <c r="G3" s="160"/>
      <c r="H3" s="160"/>
      <c r="I3" s="170"/>
      <c r="J3" s="185" t="s">
        <v>16</v>
      </c>
      <c r="K3" s="185"/>
      <c r="L3" s="185"/>
      <c r="M3" s="185"/>
      <c r="N3" s="185"/>
      <c r="O3" s="185"/>
      <c r="P3" s="169" t="s">
        <v>17</v>
      </c>
      <c r="Q3" s="160"/>
      <c r="R3" s="160"/>
      <c r="S3" s="160"/>
      <c r="T3" s="160"/>
      <c r="U3" s="170"/>
      <c r="V3" s="169" t="s">
        <v>18</v>
      </c>
      <c r="W3" s="160"/>
      <c r="X3" s="160"/>
      <c r="Y3" s="160"/>
      <c r="Z3" s="160"/>
      <c r="AA3" s="170"/>
      <c r="AB3" s="169" t="s">
        <v>19</v>
      </c>
      <c r="AC3" s="160"/>
      <c r="AD3" s="160"/>
      <c r="AE3" s="160"/>
      <c r="AF3" s="160"/>
      <c r="AG3" s="160"/>
      <c r="AH3" s="159" t="s">
        <v>20</v>
      </c>
      <c r="AI3" s="160"/>
      <c r="AJ3" s="160"/>
      <c r="AK3" s="160"/>
      <c r="AL3" s="160"/>
      <c r="AM3" s="161"/>
      <c r="AN3" s="159" t="s">
        <v>21</v>
      </c>
      <c r="AO3" s="160"/>
      <c r="AP3" s="160"/>
      <c r="AQ3" s="160"/>
      <c r="AR3" s="160"/>
      <c r="AS3" s="161"/>
      <c r="AT3" s="159" t="s">
        <v>22</v>
      </c>
      <c r="AU3" s="160"/>
      <c r="AV3" s="160"/>
      <c r="AW3" s="160"/>
      <c r="AX3" s="160"/>
      <c r="AY3" s="170"/>
      <c r="AZ3" s="159" t="s">
        <v>23</v>
      </c>
      <c r="BA3" s="160"/>
      <c r="BB3" s="160"/>
      <c r="BC3" s="160"/>
      <c r="BD3" s="160"/>
      <c r="BE3" s="161"/>
      <c r="BF3" s="159" t="s">
        <v>24</v>
      </c>
      <c r="BG3" s="160"/>
      <c r="BH3" s="160"/>
      <c r="BI3" s="160"/>
      <c r="BJ3" s="160"/>
      <c r="BK3" s="161"/>
      <c r="BL3" s="159" t="s">
        <v>25</v>
      </c>
      <c r="BM3" s="160"/>
      <c r="BN3" s="160"/>
      <c r="BO3" s="160"/>
      <c r="BP3" s="160"/>
      <c r="BQ3" s="161"/>
      <c r="BR3" s="159" t="s">
        <v>26</v>
      </c>
      <c r="BS3" s="160"/>
      <c r="BT3" s="160"/>
      <c r="BU3" s="160"/>
      <c r="BV3" s="160"/>
      <c r="BW3" s="161"/>
      <c r="BX3" s="159" t="s">
        <v>27</v>
      </c>
      <c r="BY3" s="160"/>
      <c r="BZ3" s="160"/>
      <c r="CA3" s="160"/>
      <c r="CB3" s="160"/>
      <c r="CC3" s="161"/>
      <c r="CD3" s="159" t="s">
        <v>28</v>
      </c>
      <c r="CE3" s="160"/>
      <c r="CF3" s="160"/>
      <c r="CG3" s="160"/>
      <c r="CH3" s="160"/>
      <c r="CI3" s="161"/>
      <c r="CJ3" s="159" t="s">
        <v>29</v>
      </c>
      <c r="CK3" s="160"/>
      <c r="CL3" s="160"/>
      <c r="CM3" s="160"/>
      <c r="CN3" s="160"/>
      <c r="CO3" s="161"/>
    </row>
    <row r="4" spans="1:93" ht="15.75" thickBot="1" x14ac:dyDescent="0.3">
      <c r="A4" s="157"/>
      <c r="B4" s="177"/>
      <c r="C4" s="174"/>
      <c r="D4" s="163" t="s">
        <v>30</v>
      </c>
      <c r="E4" s="163"/>
      <c r="F4" s="163"/>
      <c r="G4" s="163"/>
      <c r="H4" s="163"/>
      <c r="I4" s="165"/>
      <c r="J4" s="186" t="s">
        <v>31</v>
      </c>
      <c r="K4" s="186"/>
      <c r="L4" s="186"/>
      <c r="M4" s="186"/>
      <c r="N4" s="186"/>
      <c r="O4" s="186"/>
      <c r="P4" s="171" t="s">
        <v>31</v>
      </c>
      <c r="Q4" s="167"/>
      <c r="R4" s="167"/>
      <c r="S4" s="167"/>
      <c r="T4" s="167"/>
      <c r="U4" s="172"/>
      <c r="V4" s="171" t="s">
        <v>31</v>
      </c>
      <c r="W4" s="167"/>
      <c r="X4" s="167"/>
      <c r="Y4" s="167"/>
      <c r="Z4" s="167"/>
      <c r="AA4" s="172"/>
      <c r="AB4" s="171" t="s">
        <v>31</v>
      </c>
      <c r="AC4" s="167"/>
      <c r="AD4" s="167"/>
      <c r="AE4" s="167"/>
      <c r="AF4" s="167"/>
      <c r="AG4" s="167"/>
      <c r="AH4" s="166" t="s">
        <v>31</v>
      </c>
      <c r="AI4" s="167"/>
      <c r="AJ4" s="167"/>
      <c r="AK4" s="167"/>
      <c r="AL4" s="167"/>
      <c r="AM4" s="168"/>
      <c r="AN4" s="162" t="s">
        <v>31</v>
      </c>
      <c r="AO4" s="163"/>
      <c r="AP4" s="163"/>
      <c r="AQ4" s="163"/>
      <c r="AR4" s="163"/>
      <c r="AS4" s="164"/>
      <c r="AT4" s="162" t="s">
        <v>31</v>
      </c>
      <c r="AU4" s="163"/>
      <c r="AV4" s="163"/>
      <c r="AW4" s="163"/>
      <c r="AX4" s="163"/>
      <c r="AY4" s="165"/>
      <c r="AZ4" s="162" t="s">
        <v>31</v>
      </c>
      <c r="BA4" s="163"/>
      <c r="BB4" s="163"/>
      <c r="BC4" s="163"/>
      <c r="BD4" s="163"/>
      <c r="BE4" s="164"/>
      <c r="BF4" s="162" t="s">
        <v>31</v>
      </c>
      <c r="BG4" s="163"/>
      <c r="BH4" s="163"/>
      <c r="BI4" s="163"/>
      <c r="BJ4" s="163"/>
      <c r="BK4" s="164"/>
      <c r="BL4" s="162" t="s">
        <v>31</v>
      </c>
      <c r="BM4" s="163"/>
      <c r="BN4" s="163"/>
      <c r="BO4" s="163"/>
      <c r="BP4" s="163"/>
      <c r="BQ4" s="164"/>
      <c r="BR4" s="162" t="s">
        <v>31</v>
      </c>
      <c r="BS4" s="163"/>
      <c r="BT4" s="163"/>
      <c r="BU4" s="163"/>
      <c r="BV4" s="163"/>
      <c r="BW4" s="164"/>
      <c r="BX4" s="162" t="s">
        <v>31</v>
      </c>
      <c r="BY4" s="163"/>
      <c r="BZ4" s="163"/>
      <c r="CA4" s="163"/>
      <c r="CB4" s="163"/>
      <c r="CC4" s="164"/>
      <c r="CD4" s="162" t="s">
        <v>31</v>
      </c>
      <c r="CE4" s="163"/>
      <c r="CF4" s="163"/>
      <c r="CG4" s="163"/>
      <c r="CH4" s="163"/>
      <c r="CI4" s="163"/>
      <c r="CJ4" s="163" t="s">
        <v>31</v>
      </c>
      <c r="CK4" s="163"/>
      <c r="CL4" s="163"/>
      <c r="CM4" s="163"/>
      <c r="CN4" s="163"/>
      <c r="CO4" s="164"/>
    </row>
    <row r="5" spans="1:93" ht="135.75" thickBot="1" x14ac:dyDescent="0.3">
      <c r="A5" s="158"/>
      <c r="B5" s="178"/>
      <c r="C5" s="175"/>
      <c r="D5" s="99" t="s">
        <v>32</v>
      </c>
      <c r="E5" s="100" t="s">
        <v>33</v>
      </c>
      <c r="F5" s="100" t="s">
        <v>34</v>
      </c>
      <c r="G5" s="100" t="s">
        <v>35</v>
      </c>
      <c r="H5" s="100" t="s">
        <v>36</v>
      </c>
      <c r="I5" s="101" t="s">
        <v>37</v>
      </c>
      <c r="J5" s="102" t="s">
        <v>32</v>
      </c>
      <c r="K5" s="100" t="s">
        <v>33</v>
      </c>
      <c r="L5" s="100" t="s">
        <v>34</v>
      </c>
      <c r="M5" s="100" t="s">
        <v>35</v>
      </c>
      <c r="N5" s="100" t="s">
        <v>36</v>
      </c>
      <c r="O5" s="101" t="s">
        <v>37</v>
      </c>
      <c r="P5" s="102" t="s">
        <v>32</v>
      </c>
      <c r="Q5" s="100" t="s">
        <v>33</v>
      </c>
      <c r="R5" s="100" t="s">
        <v>34</v>
      </c>
      <c r="S5" s="100" t="s">
        <v>35</v>
      </c>
      <c r="T5" s="100" t="s">
        <v>36</v>
      </c>
      <c r="U5" s="101" t="s">
        <v>37</v>
      </c>
      <c r="V5" s="102" t="s">
        <v>32</v>
      </c>
      <c r="W5" s="100" t="s">
        <v>33</v>
      </c>
      <c r="X5" s="100" t="s">
        <v>34</v>
      </c>
      <c r="Y5" s="100" t="s">
        <v>35</v>
      </c>
      <c r="Z5" s="100" t="s">
        <v>36</v>
      </c>
      <c r="AA5" s="101" t="s">
        <v>37</v>
      </c>
      <c r="AB5" s="102" t="s">
        <v>32</v>
      </c>
      <c r="AC5" s="100" t="s">
        <v>33</v>
      </c>
      <c r="AD5" s="100" t="s">
        <v>34</v>
      </c>
      <c r="AE5" s="100" t="s">
        <v>35</v>
      </c>
      <c r="AF5" s="100" t="s">
        <v>36</v>
      </c>
      <c r="AG5" s="101" t="s">
        <v>37</v>
      </c>
      <c r="AH5" s="102" t="s">
        <v>32</v>
      </c>
      <c r="AI5" s="100" t="s">
        <v>33</v>
      </c>
      <c r="AJ5" s="100" t="s">
        <v>34</v>
      </c>
      <c r="AK5" s="100" t="s">
        <v>35</v>
      </c>
      <c r="AL5" s="100" t="s">
        <v>36</v>
      </c>
      <c r="AM5" s="101" t="s">
        <v>37</v>
      </c>
      <c r="AN5" s="102" t="s">
        <v>32</v>
      </c>
      <c r="AO5" s="100" t="s">
        <v>33</v>
      </c>
      <c r="AP5" s="100" t="s">
        <v>34</v>
      </c>
      <c r="AQ5" s="100" t="s">
        <v>35</v>
      </c>
      <c r="AR5" s="100" t="s">
        <v>36</v>
      </c>
      <c r="AS5" s="101" t="s">
        <v>37</v>
      </c>
      <c r="AT5" s="102" t="s">
        <v>32</v>
      </c>
      <c r="AU5" s="100" t="s">
        <v>33</v>
      </c>
      <c r="AV5" s="100" t="s">
        <v>34</v>
      </c>
      <c r="AW5" s="100" t="s">
        <v>35</v>
      </c>
      <c r="AX5" s="100" t="s">
        <v>36</v>
      </c>
      <c r="AY5" s="101" t="s">
        <v>37</v>
      </c>
      <c r="AZ5" s="102" t="s">
        <v>32</v>
      </c>
      <c r="BA5" s="100" t="s">
        <v>33</v>
      </c>
      <c r="BB5" s="100" t="s">
        <v>34</v>
      </c>
      <c r="BC5" s="100" t="s">
        <v>35</v>
      </c>
      <c r="BD5" s="100" t="s">
        <v>36</v>
      </c>
      <c r="BE5" s="101" t="s">
        <v>37</v>
      </c>
      <c r="BF5" s="102" t="s">
        <v>32</v>
      </c>
      <c r="BG5" s="100" t="s">
        <v>33</v>
      </c>
      <c r="BH5" s="100" t="s">
        <v>34</v>
      </c>
      <c r="BI5" s="100" t="s">
        <v>35</v>
      </c>
      <c r="BJ5" s="100" t="s">
        <v>36</v>
      </c>
      <c r="BK5" s="101" t="s">
        <v>37</v>
      </c>
      <c r="BL5" s="102" t="s">
        <v>32</v>
      </c>
      <c r="BM5" s="100" t="s">
        <v>33</v>
      </c>
      <c r="BN5" s="100" t="s">
        <v>34</v>
      </c>
      <c r="BO5" s="100" t="s">
        <v>35</v>
      </c>
      <c r="BP5" s="100" t="s">
        <v>36</v>
      </c>
      <c r="BQ5" s="101" t="s">
        <v>37</v>
      </c>
      <c r="BR5" s="102" t="s">
        <v>32</v>
      </c>
      <c r="BS5" s="100" t="s">
        <v>33</v>
      </c>
      <c r="BT5" s="100" t="s">
        <v>34</v>
      </c>
      <c r="BU5" s="100" t="s">
        <v>35</v>
      </c>
      <c r="BV5" s="100" t="s">
        <v>36</v>
      </c>
      <c r="BW5" s="101" t="s">
        <v>37</v>
      </c>
      <c r="BX5" s="102" t="s">
        <v>32</v>
      </c>
      <c r="BY5" s="100" t="s">
        <v>33</v>
      </c>
      <c r="BZ5" s="100" t="s">
        <v>34</v>
      </c>
      <c r="CA5" s="100" t="s">
        <v>35</v>
      </c>
      <c r="CB5" s="100" t="s">
        <v>36</v>
      </c>
      <c r="CC5" s="101" t="s">
        <v>37</v>
      </c>
      <c r="CD5" s="102" t="s">
        <v>32</v>
      </c>
      <c r="CE5" s="100" t="s">
        <v>33</v>
      </c>
      <c r="CF5" s="100" t="s">
        <v>34</v>
      </c>
      <c r="CG5" s="100" t="s">
        <v>35</v>
      </c>
      <c r="CH5" s="100" t="s">
        <v>36</v>
      </c>
      <c r="CI5" s="101" t="s">
        <v>37</v>
      </c>
      <c r="CJ5" s="102" t="s">
        <v>32</v>
      </c>
      <c r="CK5" s="100" t="s">
        <v>33</v>
      </c>
      <c r="CL5" s="100" t="s">
        <v>34</v>
      </c>
      <c r="CM5" s="100" t="s">
        <v>35</v>
      </c>
      <c r="CN5" s="100" t="s">
        <v>36</v>
      </c>
      <c r="CO5" s="101" t="s">
        <v>37</v>
      </c>
    </row>
    <row r="6" spans="1:93" ht="156.75" customHeight="1" x14ac:dyDescent="0.2">
      <c r="A6" s="63" t="str">
        <f>Start!$C$3</f>
        <v>Land</v>
      </c>
      <c r="B6" s="64" t="s">
        <v>38</v>
      </c>
      <c r="C6" s="65" t="s">
        <v>39</v>
      </c>
      <c r="D6" s="86">
        <v>2</v>
      </c>
      <c r="E6" s="87">
        <v>1</v>
      </c>
      <c r="F6" s="87">
        <v>2</v>
      </c>
      <c r="G6" s="87">
        <f>D6*(MAX(E6:F6))</f>
        <v>4</v>
      </c>
      <c r="H6" s="88" t="s">
        <v>40</v>
      </c>
      <c r="I6" s="89" t="s">
        <v>41</v>
      </c>
      <c r="J6" s="86">
        <v>1</v>
      </c>
      <c r="K6" s="87">
        <v>2</v>
      </c>
      <c r="L6" s="87">
        <v>3</v>
      </c>
      <c r="M6" s="87">
        <f t="shared" ref="M6:M14" si="0">J6*(MAX(K6:L6))</f>
        <v>3</v>
      </c>
      <c r="N6" s="88" t="s">
        <v>42</v>
      </c>
      <c r="O6" s="89" t="s">
        <v>43</v>
      </c>
      <c r="P6" s="63">
        <v>2</v>
      </c>
      <c r="Q6" s="87">
        <v>2</v>
      </c>
      <c r="R6" s="87">
        <v>2</v>
      </c>
      <c r="S6" s="87">
        <f t="shared" ref="S6:S14" si="1">P6*(MAX(Q6:R6))</f>
        <v>4</v>
      </c>
      <c r="T6" s="88" t="s">
        <v>44</v>
      </c>
      <c r="U6" s="89" t="s">
        <v>43</v>
      </c>
      <c r="V6" s="63">
        <v>1</v>
      </c>
      <c r="W6" s="87">
        <v>2</v>
      </c>
      <c r="X6" s="87">
        <v>2</v>
      </c>
      <c r="Y6" s="87">
        <f t="shared" ref="Y6:Y14" si="2">V6*(MAX(W6:X6))</f>
        <v>2</v>
      </c>
      <c r="Z6" s="88" t="s">
        <v>45</v>
      </c>
      <c r="AA6" s="89" t="s">
        <v>41</v>
      </c>
      <c r="AB6" s="63">
        <v>3</v>
      </c>
      <c r="AC6" s="87">
        <v>2</v>
      </c>
      <c r="AD6" s="87">
        <v>2</v>
      </c>
      <c r="AE6" s="87">
        <f t="shared" ref="AE6:AE14" si="3">AB6*(MAX(AC6:AD6))</f>
        <v>6</v>
      </c>
      <c r="AF6" s="182" t="s">
        <v>46</v>
      </c>
      <c r="AG6" s="89" t="s">
        <v>41</v>
      </c>
      <c r="AH6" s="63">
        <v>2</v>
      </c>
      <c r="AI6" s="87">
        <v>2</v>
      </c>
      <c r="AJ6" s="87">
        <v>2</v>
      </c>
      <c r="AK6" s="87">
        <f t="shared" ref="AK6:AK14" si="4">AH6*(MAX(AI6:AJ6))</f>
        <v>4</v>
      </c>
      <c r="AL6" s="182" t="s">
        <v>47</v>
      </c>
      <c r="AM6" s="89" t="s">
        <v>43</v>
      </c>
      <c r="AN6" s="63">
        <v>3</v>
      </c>
      <c r="AO6" s="87">
        <v>2</v>
      </c>
      <c r="AP6" s="87">
        <v>2</v>
      </c>
      <c r="AQ6" s="87">
        <f t="shared" ref="AQ6:AQ14" si="5">AN6*(MAX(AO6:AP6))</f>
        <v>6</v>
      </c>
      <c r="AR6" s="182" t="s">
        <v>48</v>
      </c>
      <c r="AS6" s="89" t="s">
        <v>41</v>
      </c>
      <c r="AT6" s="63">
        <v>2</v>
      </c>
      <c r="AU6" s="71">
        <v>1</v>
      </c>
      <c r="AV6" s="71">
        <v>2</v>
      </c>
      <c r="AW6" s="87">
        <f t="shared" ref="AW6:AW14" si="6">AT6*(MAX(AU6:AV6))</f>
        <v>4</v>
      </c>
      <c r="AX6" s="182" t="s">
        <v>49</v>
      </c>
      <c r="AY6" s="89" t="s">
        <v>41</v>
      </c>
      <c r="AZ6" s="63">
        <v>2</v>
      </c>
      <c r="BA6" s="71">
        <v>2</v>
      </c>
      <c r="BB6" s="71">
        <v>2</v>
      </c>
      <c r="BC6" s="87">
        <f t="shared" ref="BC6:BC14" si="7">AZ6*(MAX(BA6:BB6))</f>
        <v>4</v>
      </c>
      <c r="BD6" s="182" t="s">
        <v>50</v>
      </c>
      <c r="BE6" s="89" t="s">
        <v>43</v>
      </c>
      <c r="BF6" s="49">
        <v>1</v>
      </c>
      <c r="BG6" s="71">
        <v>2</v>
      </c>
      <c r="BH6" s="71">
        <v>2</v>
      </c>
      <c r="BI6" s="87">
        <f t="shared" ref="BI6:BI14" si="8">BF6*(MAX(BG6:BH6))</f>
        <v>2</v>
      </c>
      <c r="BJ6" s="179" t="s">
        <v>51</v>
      </c>
      <c r="BK6" s="89" t="s">
        <v>43</v>
      </c>
      <c r="BL6" s="63">
        <v>1</v>
      </c>
      <c r="BM6" s="71">
        <v>2</v>
      </c>
      <c r="BN6" s="71">
        <v>2</v>
      </c>
      <c r="BO6" s="87">
        <f t="shared" ref="BO6:BO14" si="9">BL6*(MAX(BM6:BN6))</f>
        <v>2</v>
      </c>
      <c r="BP6" s="179" t="s">
        <v>52</v>
      </c>
      <c r="BQ6" s="89" t="s">
        <v>43</v>
      </c>
      <c r="BR6" s="63">
        <v>3</v>
      </c>
      <c r="BS6" s="71">
        <v>2</v>
      </c>
      <c r="BT6" s="71">
        <v>2</v>
      </c>
      <c r="BU6" s="87">
        <f t="shared" ref="BU6:BU14" si="10">BR6*(MAX(BS6:BT6))</f>
        <v>6</v>
      </c>
      <c r="BV6" s="182" t="s">
        <v>53</v>
      </c>
      <c r="BW6" s="89" t="s">
        <v>43</v>
      </c>
      <c r="BX6" s="63">
        <v>3</v>
      </c>
      <c r="BY6" s="71">
        <v>2</v>
      </c>
      <c r="BZ6" s="71">
        <v>2</v>
      </c>
      <c r="CA6" s="87">
        <f t="shared" ref="CA6:CA14" si="11">BX6*(MAX(BY6:BZ6))</f>
        <v>6</v>
      </c>
      <c r="CB6" s="182" t="s">
        <v>54</v>
      </c>
      <c r="CC6" s="89" t="s">
        <v>43</v>
      </c>
      <c r="CD6" s="63">
        <v>1</v>
      </c>
      <c r="CE6" s="71">
        <v>2</v>
      </c>
      <c r="CF6" s="71">
        <v>2</v>
      </c>
      <c r="CG6" s="87">
        <f t="shared" ref="CG6:CG14" si="12">CD6*(MAX(CE6:CF6))</f>
        <v>2</v>
      </c>
      <c r="CH6" s="189" t="s">
        <v>55</v>
      </c>
      <c r="CI6" s="187" t="s">
        <v>56</v>
      </c>
      <c r="CJ6" s="63">
        <v>3</v>
      </c>
      <c r="CK6" s="87">
        <v>1</v>
      </c>
      <c r="CL6" s="87">
        <v>2</v>
      </c>
      <c r="CM6" s="87">
        <f t="shared" ref="CM6:CM14" si="13">CJ6*(MAX(CK6:CL6))</f>
        <v>6</v>
      </c>
      <c r="CN6" s="182" t="s">
        <v>57</v>
      </c>
      <c r="CO6" s="89" t="s">
        <v>43</v>
      </c>
    </row>
    <row r="7" spans="1:93" ht="114" x14ac:dyDescent="0.2">
      <c r="A7" s="49" t="str">
        <f>Start!$C$3</f>
        <v>Land</v>
      </c>
      <c r="B7" s="51" t="s">
        <v>58</v>
      </c>
      <c r="C7" s="66" t="s">
        <v>59</v>
      </c>
      <c r="D7" s="74">
        <v>3</v>
      </c>
      <c r="E7" s="75">
        <v>1</v>
      </c>
      <c r="F7" s="87">
        <v>2</v>
      </c>
      <c r="G7" s="75">
        <f t="shared" ref="G7:G14" si="14">D7*(MAX(E7:F7))</f>
        <v>6</v>
      </c>
      <c r="H7" s="90" t="s">
        <v>60</v>
      </c>
      <c r="I7" s="89" t="s">
        <v>41</v>
      </c>
      <c r="J7" s="74">
        <v>2</v>
      </c>
      <c r="K7" s="87">
        <v>2</v>
      </c>
      <c r="L7" s="87">
        <v>3</v>
      </c>
      <c r="M7" s="75">
        <f t="shared" si="0"/>
        <v>6</v>
      </c>
      <c r="N7" s="88" t="s">
        <v>61</v>
      </c>
      <c r="O7" s="89" t="s">
        <v>43</v>
      </c>
      <c r="P7" s="49">
        <v>2</v>
      </c>
      <c r="Q7" s="87">
        <v>2</v>
      </c>
      <c r="R7" s="87">
        <v>2</v>
      </c>
      <c r="S7" s="75">
        <f t="shared" si="1"/>
        <v>4</v>
      </c>
      <c r="T7" s="88" t="s">
        <v>62</v>
      </c>
      <c r="U7" s="76" t="s">
        <v>43</v>
      </c>
      <c r="V7" s="63">
        <v>1</v>
      </c>
      <c r="W7" s="87">
        <v>2</v>
      </c>
      <c r="X7" s="87">
        <v>2</v>
      </c>
      <c r="Y7" s="75">
        <f t="shared" si="2"/>
        <v>2</v>
      </c>
      <c r="Z7" s="88" t="s">
        <v>63</v>
      </c>
      <c r="AA7" s="89" t="s">
        <v>41</v>
      </c>
      <c r="AB7" s="49">
        <v>3</v>
      </c>
      <c r="AC7" s="87">
        <v>2</v>
      </c>
      <c r="AD7" s="87">
        <v>2</v>
      </c>
      <c r="AE7" s="75">
        <f t="shared" si="3"/>
        <v>6</v>
      </c>
      <c r="AF7" s="183"/>
      <c r="AG7" s="89" t="s">
        <v>41</v>
      </c>
      <c r="AH7" s="49">
        <v>2</v>
      </c>
      <c r="AI7" s="87">
        <v>2</v>
      </c>
      <c r="AJ7" s="87">
        <v>2</v>
      </c>
      <c r="AK7" s="75">
        <f t="shared" si="4"/>
        <v>4</v>
      </c>
      <c r="AL7" s="183"/>
      <c r="AM7" s="76" t="s">
        <v>43</v>
      </c>
      <c r="AN7" s="49">
        <v>3</v>
      </c>
      <c r="AO7" s="87">
        <v>2</v>
      </c>
      <c r="AP7" s="87">
        <v>2</v>
      </c>
      <c r="AQ7" s="75">
        <f t="shared" si="5"/>
        <v>6</v>
      </c>
      <c r="AR7" s="183"/>
      <c r="AS7" s="89" t="s">
        <v>41</v>
      </c>
      <c r="AT7" s="49">
        <v>3</v>
      </c>
      <c r="AU7" s="75">
        <v>1</v>
      </c>
      <c r="AV7" s="87">
        <v>2</v>
      </c>
      <c r="AW7" s="75">
        <f t="shared" si="6"/>
        <v>6</v>
      </c>
      <c r="AX7" s="183"/>
      <c r="AY7" s="89" t="s">
        <v>41</v>
      </c>
      <c r="AZ7" s="49">
        <v>3</v>
      </c>
      <c r="BA7" s="75">
        <v>2</v>
      </c>
      <c r="BB7" s="87">
        <v>2</v>
      </c>
      <c r="BC7" s="75">
        <f t="shared" si="7"/>
        <v>6</v>
      </c>
      <c r="BD7" s="183"/>
      <c r="BE7" s="89" t="s">
        <v>43</v>
      </c>
      <c r="BF7" s="49">
        <v>2</v>
      </c>
      <c r="BG7" s="75">
        <v>2</v>
      </c>
      <c r="BH7" s="87">
        <v>2</v>
      </c>
      <c r="BI7" s="75">
        <f t="shared" si="8"/>
        <v>4</v>
      </c>
      <c r="BJ7" s="180"/>
      <c r="BK7" s="89" t="s">
        <v>43</v>
      </c>
      <c r="BL7" s="49">
        <v>1</v>
      </c>
      <c r="BM7" s="75">
        <v>2</v>
      </c>
      <c r="BN7" s="87">
        <v>2</v>
      </c>
      <c r="BO7" s="75">
        <f t="shared" si="9"/>
        <v>2</v>
      </c>
      <c r="BP7" s="180"/>
      <c r="BQ7" s="89" t="s">
        <v>43</v>
      </c>
      <c r="BR7" s="49">
        <v>3</v>
      </c>
      <c r="BS7" s="75">
        <v>2</v>
      </c>
      <c r="BT7" s="87">
        <v>2</v>
      </c>
      <c r="BU7" s="75">
        <f t="shared" si="10"/>
        <v>6</v>
      </c>
      <c r="BV7" s="183"/>
      <c r="BW7" s="89" t="s">
        <v>43</v>
      </c>
      <c r="BX7" s="49">
        <v>3</v>
      </c>
      <c r="BY7" s="75">
        <v>2</v>
      </c>
      <c r="BZ7" s="87">
        <v>2</v>
      </c>
      <c r="CA7" s="75">
        <f t="shared" si="11"/>
        <v>6</v>
      </c>
      <c r="CB7" s="183"/>
      <c r="CC7" s="89" t="s">
        <v>43</v>
      </c>
      <c r="CD7" s="49">
        <v>1</v>
      </c>
      <c r="CE7" s="75">
        <v>2</v>
      </c>
      <c r="CF7" s="87">
        <v>2</v>
      </c>
      <c r="CG7" s="75">
        <f t="shared" si="12"/>
        <v>2</v>
      </c>
      <c r="CH7" s="190"/>
      <c r="CI7" s="188"/>
      <c r="CJ7" s="49">
        <v>3</v>
      </c>
      <c r="CK7" s="87">
        <v>1</v>
      </c>
      <c r="CL7" s="87">
        <v>2</v>
      </c>
      <c r="CM7" s="75">
        <f t="shared" si="13"/>
        <v>6</v>
      </c>
      <c r="CN7" s="183"/>
      <c r="CO7" s="89" t="s">
        <v>43</v>
      </c>
    </row>
    <row r="8" spans="1:93" ht="114" x14ac:dyDescent="0.2">
      <c r="A8" s="49" t="str">
        <f>Start!$C$3</f>
        <v>Land</v>
      </c>
      <c r="B8" s="51" t="s">
        <v>64</v>
      </c>
      <c r="C8" s="66"/>
      <c r="D8" s="74">
        <v>3</v>
      </c>
      <c r="E8" s="75">
        <v>1</v>
      </c>
      <c r="F8" s="87">
        <v>2</v>
      </c>
      <c r="G8" s="75">
        <f t="shared" si="14"/>
        <v>6</v>
      </c>
      <c r="H8" s="90" t="s">
        <v>60</v>
      </c>
      <c r="I8" s="89" t="s">
        <v>41</v>
      </c>
      <c r="J8" s="74">
        <v>2</v>
      </c>
      <c r="K8" s="87">
        <v>2</v>
      </c>
      <c r="L8" s="87">
        <v>3</v>
      </c>
      <c r="M8" s="75">
        <f t="shared" si="0"/>
        <v>6</v>
      </c>
      <c r="N8" s="88" t="s">
        <v>61</v>
      </c>
      <c r="O8" s="89" t="s">
        <v>43</v>
      </c>
      <c r="P8" s="49">
        <v>2</v>
      </c>
      <c r="Q8" s="87">
        <v>2</v>
      </c>
      <c r="R8" s="87">
        <v>2</v>
      </c>
      <c r="S8" s="75">
        <f t="shared" si="1"/>
        <v>4</v>
      </c>
      <c r="T8" s="88" t="s">
        <v>62</v>
      </c>
      <c r="U8" s="76" t="s">
        <v>43</v>
      </c>
      <c r="V8" s="63">
        <v>1</v>
      </c>
      <c r="W8" s="87">
        <v>2</v>
      </c>
      <c r="X8" s="87">
        <v>2</v>
      </c>
      <c r="Y8" s="75">
        <f t="shared" si="2"/>
        <v>2</v>
      </c>
      <c r="Z8" s="88" t="s">
        <v>63</v>
      </c>
      <c r="AA8" s="89" t="s">
        <v>41</v>
      </c>
      <c r="AB8" s="49">
        <v>3</v>
      </c>
      <c r="AC8" s="87">
        <v>2</v>
      </c>
      <c r="AD8" s="87">
        <v>2</v>
      </c>
      <c r="AE8" s="75">
        <f t="shared" si="3"/>
        <v>6</v>
      </c>
      <c r="AF8" s="183"/>
      <c r="AG8" s="89" t="s">
        <v>41</v>
      </c>
      <c r="AH8" s="49">
        <v>2</v>
      </c>
      <c r="AI8" s="87">
        <v>2</v>
      </c>
      <c r="AJ8" s="87">
        <v>2</v>
      </c>
      <c r="AK8" s="75">
        <f t="shared" si="4"/>
        <v>4</v>
      </c>
      <c r="AL8" s="183"/>
      <c r="AM8" s="76" t="s">
        <v>43</v>
      </c>
      <c r="AN8" s="49">
        <v>3</v>
      </c>
      <c r="AO8" s="87">
        <v>2</v>
      </c>
      <c r="AP8" s="87">
        <v>2</v>
      </c>
      <c r="AQ8" s="75">
        <f t="shared" si="5"/>
        <v>6</v>
      </c>
      <c r="AR8" s="183"/>
      <c r="AS8" s="89" t="s">
        <v>41</v>
      </c>
      <c r="AT8" s="49">
        <v>3</v>
      </c>
      <c r="AU8" s="75">
        <v>1</v>
      </c>
      <c r="AV8" s="87">
        <v>2</v>
      </c>
      <c r="AW8" s="75">
        <f t="shared" si="6"/>
        <v>6</v>
      </c>
      <c r="AX8" s="183"/>
      <c r="AY8" s="89" t="s">
        <v>41</v>
      </c>
      <c r="AZ8" s="49">
        <v>3</v>
      </c>
      <c r="BA8" s="75">
        <v>2</v>
      </c>
      <c r="BB8" s="87">
        <v>2</v>
      </c>
      <c r="BC8" s="75">
        <f t="shared" si="7"/>
        <v>6</v>
      </c>
      <c r="BD8" s="183"/>
      <c r="BE8" s="89" t="s">
        <v>43</v>
      </c>
      <c r="BF8" s="49">
        <v>2</v>
      </c>
      <c r="BG8" s="75">
        <v>2</v>
      </c>
      <c r="BH8" s="87">
        <v>2</v>
      </c>
      <c r="BI8" s="75">
        <f t="shared" si="8"/>
        <v>4</v>
      </c>
      <c r="BJ8" s="180"/>
      <c r="BK8" s="89" t="s">
        <v>43</v>
      </c>
      <c r="BL8" s="49">
        <v>2</v>
      </c>
      <c r="BM8" s="75">
        <v>2</v>
      </c>
      <c r="BN8" s="87">
        <v>2</v>
      </c>
      <c r="BO8" s="75">
        <f t="shared" si="9"/>
        <v>4</v>
      </c>
      <c r="BP8" s="180"/>
      <c r="BQ8" s="89" t="s">
        <v>43</v>
      </c>
      <c r="BR8" s="49">
        <v>3</v>
      </c>
      <c r="BS8" s="75">
        <v>2</v>
      </c>
      <c r="BT8" s="87">
        <v>2</v>
      </c>
      <c r="BU8" s="75">
        <f t="shared" si="10"/>
        <v>6</v>
      </c>
      <c r="BV8" s="183"/>
      <c r="BW8" s="89" t="s">
        <v>43</v>
      </c>
      <c r="BX8" s="49">
        <v>3</v>
      </c>
      <c r="BY8" s="75">
        <v>2</v>
      </c>
      <c r="BZ8" s="87">
        <v>2</v>
      </c>
      <c r="CA8" s="75">
        <f t="shared" si="11"/>
        <v>6</v>
      </c>
      <c r="CB8" s="183"/>
      <c r="CC8" s="89" t="s">
        <v>43</v>
      </c>
      <c r="CD8" s="49">
        <v>1</v>
      </c>
      <c r="CE8" s="75">
        <v>2</v>
      </c>
      <c r="CF8" s="87">
        <v>2</v>
      </c>
      <c r="CG8" s="75">
        <f t="shared" si="12"/>
        <v>2</v>
      </c>
      <c r="CH8" s="190"/>
      <c r="CI8" s="188"/>
      <c r="CJ8" s="49">
        <v>3</v>
      </c>
      <c r="CK8" s="87">
        <v>1</v>
      </c>
      <c r="CL8" s="87">
        <v>2</v>
      </c>
      <c r="CM8" s="75">
        <f t="shared" si="13"/>
        <v>6</v>
      </c>
      <c r="CN8" s="183"/>
      <c r="CO8" s="89" t="s">
        <v>43</v>
      </c>
    </row>
    <row r="9" spans="1:93" ht="114" x14ac:dyDescent="0.2">
      <c r="A9" s="49" t="str">
        <f>Start!$C$3</f>
        <v>Land</v>
      </c>
      <c r="B9" s="51" t="s">
        <v>65</v>
      </c>
      <c r="C9" s="66"/>
      <c r="D9" s="74">
        <v>3</v>
      </c>
      <c r="E9" s="75">
        <v>1</v>
      </c>
      <c r="F9" s="87">
        <v>2</v>
      </c>
      <c r="G9" s="75">
        <f t="shared" si="14"/>
        <v>6</v>
      </c>
      <c r="H9" s="90" t="s">
        <v>60</v>
      </c>
      <c r="I9" s="89" t="s">
        <v>41</v>
      </c>
      <c r="J9" s="74">
        <v>2</v>
      </c>
      <c r="K9" s="87">
        <v>2</v>
      </c>
      <c r="L9" s="87">
        <v>3</v>
      </c>
      <c r="M9" s="75">
        <f t="shared" si="0"/>
        <v>6</v>
      </c>
      <c r="N9" s="88" t="s">
        <v>61</v>
      </c>
      <c r="O9" s="89" t="s">
        <v>43</v>
      </c>
      <c r="P9" s="49">
        <v>2</v>
      </c>
      <c r="Q9" s="87">
        <v>2</v>
      </c>
      <c r="R9" s="87">
        <v>3</v>
      </c>
      <c r="S9" s="75">
        <f t="shared" si="1"/>
        <v>6</v>
      </c>
      <c r="T9" s="88" t="s">
        <v>66</v>
      </c>
      <c r="U9" s="76" t="s">
        <v>43</v>
      </c>
      <c r="V9" s="63">
        <v>1</v>
      </c>
      <c r="W9" s="87">
        <v>2</v>
      </c>
      <c r="X9" s="87">
        <v>2</v>
      </c>
      <c r="Y9" s="75">
        <f t="shared" si="2"/>
        <v>2</v>
      </c>
      <c r="Z9" s="88" t="s">
        <v>63</v>
      </c>
      <c r="AA9" s="89" t="s">
        <v>41</v>
      </c>
      <c r="AB9" s="49">
        <v>3</v>
      </c>
      <c r="AC9" s="87">
        <v>2</v>
      </c>
      <c r="AD9" s="87">
        <v>2</v>
      </c>
      <c r="AE9" s="75">
        <f t="shared" si="3"/>
        <v>6</v>
      </c>
      <c r="AF9" s="184"/>
      <c r="AG9" s="89" t="s">
        <v>41</v>
      </c>
      <c r="AH9" s="49">
        <v>2</v>
      </c>
      <c r="AI9" s="87">
        <v>2</v>
      </c>
      <c r="AJ9" s="87">
        <v>2</v>
      </c>
      <c r="AK9" s="75">
        <f t="shared" si="4"/>
        <v>4</v>
      </c>
      <c r="AL9" s="183"/>
      <c r="AM9" s="76" t="s">
        <v>43</v>
      </c>
      <c r="AN9" s="49">
        <v>3</v>
      </c>
      <c r="AO9" s="87">
        <v>2</v>
      </c>
      <c r="AP9" s="87">
        <v>2</v>
      </c>
      <c r="AQ9" s="75">
        <f t="shared" si="5"/>
        <v>6</v>
      </c>
      <c r="AR9" s="183"/>
      <c r="AS9" s="89" t="s">
        <v>41</v>
      </c>
      <c r="AT9" s="49">
        <v>3</v>
      </c>
      <c r="AU9" s="75">
        <v>1</v>
      </c>
      <c r="AV9" s="87">
        <v>2</v>
      </c>
      <c r="AW9" s="75">
        <f t="shared" si="6"/>
        <v>6</v>
      </c>
      <c r="AX9" s="183"/>
      <c r="AY9" s="89" t="s">
        <v>41</v>
      </c>
      <c r="AZ9" s="49">
        <v>3</v>
      </c>
      <c r="BA9" s="75">
        <v>2</v>
      </c>
      <c r="BB9" s="87">
        <v>2</v>
      </c>
      <c r="BC9" s="75">
        <f t="shared" si="7"/>
        <v>6</v>
      </c>
      <c r="BD9" s="183"/>
      <c r="BE9" s="89" t="s">
        <v>43</v>
      </c>
      <c r="BF9" s="49">
        <v>2</v>
      </c>
      <c r="BG9" s="75">
        <v>2</v>
      </c>
      <c r="BH9" s="87">
        <v>2</v>
      </c>
      <c r="BI9" s="75">
        <f t="shared" si="8"/>
        <v>4</v>
      </c>
      <c r="BJ9" s="180"/>
      <c r="BK9" s="89" t="s">
        <v>43</v>
      </c>
      <c r="BL9" s="49">
        <v>2</v>
      </c>
      <c r="BM9" s="75">
        <v>2</v>
      </c>
      <c r="BN9" s="87">
        <v>2</v>
      </c>
      <c r="BO9" s="75">
        <f t="shared" si="9"/>
        <v>4</v>
      </c>
      <c r="BP9" s="180"/>
      <c r="BQ9" s="89" t="s">
        <v>43</v>
      </c>
      <c r="BR9" s="49">
        <v>3</v>
      </c>
      <c r="BS9" s="75">
        <v>2</v>
      </c>
      <c r="BT9" s="87">
        <v>2</v>
      </c>
      <c r="BU9" s="75">
        <f t="shared" si="10"/>
        <v>6</v>
      </c>
      <c r="BV9" s="183"/>
      <c r="BW9" s="89" t="s">
        <v>43</v>
      </c>
      <c r="BX9" s="49">
        <v>3</v>
      </c>
      <c r="BY9" s="75">
        <v>2</v>
      </c>
      <c r="BZ9" s="87">
        <v>2</v>
      </c>
      <c r="CA9" s="75">
        <f t="shared" si="11"/>
        <v>6</v>
      </c>
      <c r="CB9" s="183"/>
      <c r="CC9" s="89" t="s">
        <v>43</v>
      </c>
      <c r="CD9" s="49">
        <v>1</v>
      </c>
      <c r="CE9" s="75">
        <v>2</v>
      </c>
      <c r="CF9" s="87">
        <v>2</v>
      </c>
      <c r="CG9" s="75">
        <f t="shared" si="12"/>
        <v>2</v>
      </c>
      <c r="CH9" s="190"/>
      <c r="CI9" s="188"/>
      <c r="CJ9" s="49">
        <v>3</v>
      </c>
      <c r="CK9" s="87">
        <v>1</v>
      </c>
      <c r="CL9" s="87">
        <v>2</v>
      </c>
      <c r="CM9" s="75">
        <f t="shared" si="13"/>
        <v>6</v>
      </c>
      <c r="CN9" s="183"/>
      <c r="CO9" s="89" t="s">
        <v>43</v>
      </c>
    </row>
    <row r="10" spans="1:93" ht="175.5" customHeight="1" x14ac:dyDescent="0.2">
      <c r="A10" s="49" t="str">
        <f>Start!$C$3</f>
        <v>Land</v>
      </c>
      <c r="B10" s="51" t="s">
        <v>67</v>
      </c>
      <c r="C10" s="66"/>
      <c r="D10" s="74">
        <v>3</v>
      </c>
      <c r="E10" s="75">
        <v>1</v>
      </c>
      <c r="F10" s="87">
        <v>2</v>
      </c>
      <c r="G10" s="75">
        <f t="shared" si="14"/>
        <v>6</v>
      </c>
      <c r="H10" s="90" t="s">
        <v>68</v>
      </c>
      <c r="I10" s="89" t="s">
        <v>41</v>
      </c>
      <c r="J10" s="74">
        <v>2</v>
      </c>
      <c r="K10" s="87">
        <v>2</v>
      </c>
      <c r="L10" s="87">
        <v>3</v>
      </c>
      <c r="M10" s="75">
        <f t="shared" si="0"/>
        <v>6</v>
      </c>
      <c r="N10" s="90" t="s">
        <v>69</v>
      </c>
      <c r="O10" s="89" t="s">
        <v>43</v>
      </c>
      <c r="P10" s="49">
        <v>2</v>
      </c>
      <c r="Q10" s="87">
        <v>2</v>
      </c>
      <c r="R10" s="87">
        <v>2</v>
      </c>
      <c r="S10" s="75">
        <f t="shared" si="1"/>
        <v>4</v>
      </c>
      <c r="T10" s="90" t="s">
        <v>70</v>
      </c>
      <c r="U10" s="76" t="s">
        <v>43</v>
      </c>
      <c r="V10" s="63">
        <v>1</v>
      </c>
      <c r="W10" s="87">
        <v>2</v>
      </c>
      <c r="X10" s="87">
        <v>2</v>
      </c>
      <c r="Y10" s="75">
        <f t="shared" si="2"/>
        <v>2</v>
      </c>
      <c r="Z10" s="88" t="s">
        <v>71</v>
      </c>
      <c r="AA10" s="89" t="s">
        <v>41</v>
      </c>
      <c r="AB10" s="49">
        <v>3</v>
      </c>
      <c r="AC10" s="87">
        <v>2</v>
      </c>
      <c r="AD10" s="87">
        <v>2</v>
      </c>
      <c r="AE10" s="75">
        <f t="shared" si="3"/>
        <v>6</v>
      </c>
      <c r="AF10" s="90" t="s">
        <v>72</v>
      </c>
      <c r="AG10" s="89" t="s">
        <v>41</v>
      </c>
      <c r="AH10" s="49">
        <v>2</v>
      </c>
      <c r="AI10" s="87">
        <v>2</v>
      </c>
      <c r="AJ10" s="87">
        <v>2</v>
      </c>
      <c r="AK10" s="75">
        <f t="shared" si="4"/>
        <v>4</v>
      </c>
      <c r="AL10" s="183"/>
      <c r="AM10" s="76" t="s">
        <v>43</v>
      </c>
      <c r="AN10" s="49">
        <v>3</v>
      </c>
      <c r="AO10" s="87">
        <v>2</v>
      </c>
      <c r="AP10" s="87">
        <v>2</v>
      </c>
      <c r="AQ10" s="75">
        <f t="shared" si="5"/>
        <v>6</v>
      </c>
      <c r="AR10" s="183"/>
      <c r="AS10" s="89" t="s">
        <v>41</v>
      </c>
      <c r="AT10" s="49">
        <v>3</v>
      </c>
      <c r="AU10" s="75">
        <v>1</v>
      </c>
      <c r="AV10" s="87">
        <v>2</v>
      </c>
      <c r="AW10" s="75">
        <f t="shared" si="6"/>
        <v>6</v>
      </c>
      <c r="AX10" s="184"/>
      <c r="AY10" s="89" t="s">
        <v>41</v>
      </c>
      <c r="AZ10" s="49">
        <v>3</v>
      </c>
      <c r="BA10" s="75">
        <v>2</v>
      </c>
      <c r="BB10" s="87">
        <v>2</v>
      </c>
      <c r="BC10" s="75">
        <f t="shared" si="7"/>
        <v>6</v>
      </c>
      <c r="BD10" s="184"/>
      <c r="BE10" s="89" t="s">
        <v>43</v>
      </c>
      <c r="BF10" s="49">
        <v>1</v>
      </c>
      <c r="BG10" s="75">
        <v>2</v>
      </c>
      <c r="BH10" s="87">
        <v>2</v>
      </c>
      <c r="BI10" s="75">
        <f t="shared" si="8"/>
        <v>2</v>
      </c>
      <c r="BJ10" s="181"/>
      <c r="BK10" s="89" t="s">
        <v>43</v>
      </c>
      <c r="BL10" s="49">
        <v>2</v>
      </c>
      <c r="BM10" s="75">
        <v>2</v>
      </c>
      <c r="BN10" s="87">
        <v>2</v>
      </c>
      <c r="BO10" s="75">
        <f t="shared" si="9"/>
        <v>4</v>
      </c>
      <c r="BP10" s="181"/>
      <c r="BQ10" s="89" t="s">
        <v>43</v>
      </c>
      <c r="BR10" s="49">
        <v>3</v>
      </c>
      <c r="BS10" s="75">
        <v>2</v>
      </c>
      <c r="BT10" s="87">
        <v>2</v>
      </c>
      <c r="BU10" s="75">
        <f t="shared" si="10"/>
        <v>6</v>
      </c>
      <c r="BV10" s="183"/>
      <c r="BW10" s="89" t="s">
        <v>43</v>
      </c>
      <c r="BX10" s="49">
        <v>3</v>
      </c>
      <c r="BY10" s="75">
        <v>2</v>
      </c>
      <c r="BZ10" s="87">
        <v>2</v>
      </c>
      <c r="CA10" s="75">
        <f t="shared" si="11"/>
        <v>6</v>
      </c>
      <c r="CB10" s="183"/>
      <c r="CC10" s="89" t="s">
        <v>43</v>
      </c>
      <c r="CD10" s="49">
        <v>1</v>
      </c>
      <c r="CE10" s="75">
        <v>2</v>
      </c>
      <c r="CF10" s="87">
        <v>2</v>
      </c>
      <c r="CG10" s="75">
        <f t="shared" si="12"/>
        <v>2</v>
      </c>
      <c r="CH10" s="190"/>
      <c r="CI10" s="188"/>
      <c r="CJ10" s="49">
        <v>3</v>
      </c>
      <c r="CK10" s="87">
        <v>1</v>
      </c>
      <c r="CL10" s="87">
        <v>2</v>
      </c>
      <c r="CM10" s="75">
        <f t="shared" si="13"/>
        <v>6</v>
      </c>
      <c r="CN10" s="184"/>
      <c r="CO10" s="89" t="s">
        <v>43</v>
      </c>
    </row>
    <row r="11" spans="1:93" ht="129.75" customHeight="1" x14ac:dyDescent="0.2">
      <c r="A11" s="49" t="str">
        <f>Start!$C$3</f>
        <v>Land</v>
      </c>
      <c r="B11" s="51" t="s">
        <v>73</v>
      </c>
      <c r="C11" s="66"/>
      <c r="D11" s="74">
        <v>3</v>
      </c>
      <c r="E11" s="75">
        <v>1</v>
      </c>
      <c r="F11" s="87">
        <v>2</v>
      </c>
      <c r="G11" s="75">
        <f t="shared" si="14"/>
        <v>6</v>
      </c>
      <c r="H11" s="90" t="s">
        <v>74</v>
      </c>
      <c r="I11" s="89" t="s">
        <v>41</v>
      </c>
      <c r="J11" s="74">
        <v>3</v>
      </c>
      <c r="K11" s="87">
        <v>2</v>
      </c>
      <c r="L11" s="87">
        <v>3</v>
      </c>
      <c r="M11" s="75">
        <f t="shared" si="0"/>
        <v>9</v>
      </c>
      <c r="N11" s="90" t="s">
        <v>75</v>
      </c>
      <c r="O11" s="89" t="s">
        <v>43</v>
      </c>
      <c r="P11" s="49">
        <v>3</v>
      </c>
      <c r="Q11" s="87">
        <v>2</v>
      </c>
      <c r="R11" s="87">
        <v>3</v>
      </c>
      <c r="S11" s="75">
        <f t="shared" si="1"/>
        <v>9</v>
      </c>
      <c r="T11" s="90" t="s">
        <v>75</v>
      </c>
      <c r="U11" s="76" t="s">
        <v>43</v>
      </c>
      <c r="V11" s="63">
        <v>1</v>
      </c>
      <c r="W11" s="87">
        <v>2</v>
      </c>
      <c r="X11" s="87">
        <v>2</v>
      </c>
      <c r="Y11" s="75">
        <f t="shared" si="2"/>
        <v>2</v>
      </c>
      <c r="Z11" s="90" t="s">
        <v>76</v>
      </c>
      <c r="AA11" s="89" t="s">
        <v>41</v>
      </c>
      <c r="AB11" s="49">
        <v>3</v>
      </c>
      <c r="AC11" s="87">
        <v>2</v>
      </c>
      <c r="AD11" s="87">
        <v>2</v>
      </c>
      <c r="AE11" s="75">
        <f t="shared" si="3"/>
        <v>6</v>
      </c>
      <c r="AF11" s="90" t="s">
        <v>77</v>
      </c>
      <c r="AG11" s="89" t="s">
        <v>41</v>
      </c>
      <c r="AH11" s="49">
        <v>2</v>
      </c>
      <c r="AI11" s="87">
        <v>2</v>
      </c>
      <c r="AJ11" s="87">
        <v>2</v>
      </c>
      <c r="AK11" s="75">
        <f t="shared" si="4"/>
        <v>4</v>
      </c>
      <c r="AL11" s="183"/>
      <c r="AM11" s="76" t="s">
        <v>43</v>
      </c>
      <c r="AN11" s="49">
        <v>3</v>
      </c>
      <c r="AO11" s="87">
        <v>2</v>
      </c>
      <c r="AP11" s="87">
        <v>2</v>
      </c>
      <c r="AQ11" s="75">
        <f t="shared" si="5"/>
        <v>6</v>
      </c>
      <c r="AR11" s="184"/>
      <c r="AS11" s="89" t="s">
        <v>41</v>
      </c>
      <c r="AT11" s="49">
        <v>2</v>
      </c>
      <c r="AU11" s="75">
        <v>1</v>
      </c>
      <c r="AV11" s="87">
        <v>2</v>
      </c>
      <c r="AW11" s="75">
        <f t="shared" si="6"/>
        <v>4</v>
      </c>
      <c r="AX11" s="90" t="s">
        <v>78</v>
      </c>
      <c r="AY11" s="89" t="s">
        <v>41</v>
      </c>
      <c r="AZ11" s="49">
        <v>1</v>
      </c>
      <c r="BA11" s="75">
        <v>2</v>
      </c>
      <c r="BB11" s="87">
        <v>2</v>
      </c>
      <c r="BC11" s="75">
        <f t="shared" si="7"/>
        <v>2</v>
      </c>
      <c r="BD11" s="91" t="s">
        <v>79</v>
      </c>
      <c r="BE11" s="89" t="s">
        <v>43</v>
      </c>
      <c r="BF11" s="49">
        <v>1</v>
      </c>
      <c r="BG11" s="75">
        <v>2</v>
      </c>
      <c r="BH11" s="87">
        <v>2</v>
      </c>
      <c r="BI11" s="75">
        <f t="shared" si="8"/>
        <v>2</v>
      </c>
      <c r="BJ11" s="90" t="s">
        <v>80</v>
      </c>
      <c r="BK11" s="89" t="s">
        <v>43</v>
      </c>
      <c r="BL11" s="49">
        <v>1</v>
      </c>
      <c r="BM11" s="75">
        <v>2</v>
      </c>
      <c r="BN11" s="87">
        <v>2</v>
      </c>
      <c r="BO11" s="75">
        <f t="shared" si="9"/>
        <v>2</v>
      </c>
      <c r="BP11" s="90" t="s">
        <v>80</v>
      </c>
      <c r="BQ11" s="89" t="s">
        <v>43</v>
      </c>
      <c r="BR11" s="49">
        <v>3</v>
      </c>
      <c r="BS11" s="75">
        <v>2</v>
      </c>
      <c r="BT11" s="87">
        <v>2</v>
      </c>
      <c r="BU11" s="75">
        <f t="shared" si="10"/>
        <v>6</v>
      </c>
      <c r="BV11" s="183"/>
      <c r="BW11" s="89" t="s">
        <v>43</v>
      </c>
      <c r="BX11" s="49">
        <v>3</v>
      </c>
      <c r="BY11" s="75">
        <v>2</v>
      </c>
      <c r="BZ11" s="87">
        <v>2</v>
      </c>
      <c r="CA11" s="75">
        <f t="shared" si="11"/>
        <v>6</v>
      </c>
      <c r="CB11" s="183"/>
      <c r="CC11" s="89" t="s">
        <v>43</v>
      </c>
      <c r="CD11" s="49">
        <v>1</v>
      </c>
      <c r="CE11" s="75">
        <v>2</v>
      </c>
      <c r="CF11" s="87">
        <v>2</v>
      </c>
      <c r="CG11" s="75">
        <f t="shared" si="12"/>
        <v>2</v>
      </c>
      <c r="CH11" s="190"/>
      <c r="CI11" s="188"/>
      <c r="CJ11" s="49">
        <v>3</v>
      </c>
      <c r="CK11" s="87">
        <v>1</v>
      </c>
      <c r="CL11" s="87">
        <v>2</v>
      </c>
      <c r="CM11" s="75">
        <f t="shared" si="13"/>
        <v>6</v>
      </c>
      <c r="CN11" s="90" t="s">
        <v>81</v>
      </c>
      <c r="CO11" s="89" t="s">
        <v>43</v>
      </c>
    </row>
    <row r="12" spans="1:93" ht="129.75" customHeight="1" x14ac:dyDescent="0.2">
      <c r="A12" s="49" t="str">
        <f>Start!$C$3</f>
        <v>Land</v>
      </c>
      <c r="B12" s="51" t="s">
        <v>82</v>
      </c>
      <c r="C12" s="66"/>
      <c r="D12" s="74">
        <v>3</v>
      </c>
      <c r="E12" s="75">
        <v>1</v>
      </c>
      <c r="F12" s="87">
        <v>2</v>
      </c>
      <c r="G12" s="75">
        <f t="shared" ref="G12" si="15">D12*(MAX(E12:F12))</f>
        <v>6</v>
      </c>
      <c r="H12" s="90" t="s">
        <v>83</v>
      </c>
      <c r="I12" s="89" t="s">
        <v>41</v>
      </c>
      <c r="J12" s="74">
        <v>3</v>
      </c>
      <c r="K12" s="87">
        <v>2</v>
      </c>
      <c r="L12" s="87">
        <v>3</v>
      </c>
      <c r="M12" s="75">
        <f t="shared" ref="M12" si="16">J12*(MAX(K12:L12))</f>
        <v>9</v>
      </c>
      <c r="N12" s="90" t="s">
        <v>84</v>
      </c>
      <c r="O12" s="89" t="s">
        <v>43</v>
      </c>
      <c r="P12" s="49">
        <v>3</v>
      </c>
      <c r="Q12" s="87">
        <v>2</v>
      </c>
      <c r="R12" s="87">
        <v>3</v>
      </c>
      <c r="S12" s="75">
        <f t="shared" ref="S12" si="17">P12*(MAX(Q12:R12))</f>
        <v>9</v>
      </c>
      <c r="T12" s="90" t="s">
        <v>84</v>
      </c>
      <c r="U12" s="76" t="s">
        <v>43</v>
      </c>
      <c r="V12" s="63">
        <v>1</v>
      </c>
      <c r="W12" s="87">
        <v>2</v>
      </c>
      <c r="X12" s="87">
        <v>2</v>
      </c>
      <c r="Y12" s="75">
        <f t="shared" si="2"/>
        <v>2</v>
      </c>
      <c r="Z12" s="90" t="s">
        <v>85</v>
      </c>
      <c r="AA12" s="89" t="s">
        <v>41</v>
      </c>
      <c r="AB12" s="49">
        <v>3</v>
      </c>
      <c r="AC12" s="87">
        <v>2</v>
      </c>
      <c r="AD12" s="87">
        <v>2</v>
      </c>
      <c r="AE12" s="75">
        <f t="shared" ref="AE12" si="18">AB12*(MAX(AC12:AD12))</f>
        <v>6</v>
      </c>
      <c r="AF12" s="90" t="s">
        <v>86</v>
      </c>
      <c r="AG12" s="89" t="s">
        <v>41</v>
      </c>
      <c r="AH12" s="49">
        <v>2</v>
      </c>
      <c r="AI12" s="87">
        <v>2</v>
      </c>
      <c r="AJ12" s="87">
        <v>2</v>
      </c>
      <c r="AK12" s="75">
        <f t="shared" ref="AK12" si="19">AH12*(MAX(AI12:AJ12))</f>
        <v>4</v>
      </c>
      <c r="AL12" s="184"/>
      <c r="AM12" s="76" t="s">
        <v>43</v>
      </c>
      <c r="AN12" s="49">
        <v>3</v>
      </c>
      <c r="AO12" s="87">
        <v>2</v>
      </c>
      <c r="AP12" s="87">
        <v>2</v>
      </c>
      <c r="AQ12" s="75">
        <f t="shared" ref="AQ12" si="20">AN12*(MAX(AO12:AP12))</f>
        <v>6</v>
      </c>
      <c r="AR12" s="92" t="s">
        <v>87</v>
      </c>
      <c r="AS12" s="89" t="s">
        <v>41</v>
      </c>
      <c r="AT12" s="49">
        <v>3</v>
      </c>
      <c r="AU12" s="75">
        <v>1</v>
      </c>
      <c r="AV12" s="87">
        <v>2</v>
      </c>
      <c r="AW12" s="75">
        <f t="shared" ref="AW12" si="21">AT12*(MAX(AU12:AV12))</f>
        <v>6</v>
      </c>
      <c r="AX12" s="90" t="s">
        <v>88</v>
      </c>
      <c r="AY12" s="89" t="s">
        <v>41</v>
      </c>
      <c r="AZ12" s="49">
        <v>2</v>
      </c>
      <c r="BA12" s="75">
        <v>2</v>
      </c>
      <c r="BB12" s="87">
        <v>2</v>
      </c>
      <c r="BC12" s="75">
        <f t="shared" ref="BC12" si="22">AZ12*(MAX(BA12:BB12))</f>
        <v>4</v>
      </c>
      <c r="BD12" s="90" t="s">
        <v>89</v>
      </c>
      <c r="BE12" s="89" t="s">
        <v>43</v>
      </c>
      <c r="BF12" s="49">
        <v>1</v>
      </c>
      <c r="BG12" s="75">
        <v>2</v>
      </c>
      <c r="BH12" s="87">
        <v>2</v>
      </c>
      <c r="BI12" s="75">
        <f t="shared" ref="BI12" si="23">BF12*(MAX(BG12:BH12))</f>
        <v>2</v>
      </c>
      <c r="BJ12" s="90" t="s">
        <v>80</v>
      </c>
      <c r="BK12" s="89" t="s">
        <v>43</v>
      </c>
      <c r="BL12" s="49">
        <v>1</v>
      </c>
      <c r="BM12" s="75">
        <v>2</v>
      </c>
      <c r="BN12" s="87">
        <v>2</v>
      </c>
      <c r="BO12" s="75">
        <f t="shared" ref="BO12" si="24">BL12*(MAX(BM12:BN12))</f>
        <v>2</v>
      </c>
      <c r="BP12" s="90" t="s">
        <v>80</v>
      </c>
      <c r="BQ12" s="89" t="s">
        <v>43</v>
      </c>
      <c r="BR12" s="49">
        <v>3</v>
      </c>
      <c r="BS12" s="75">
        <v>2</v>
      </c>
      <c r="BT12" s="87">
        <v>2</v>
      </c>
      <c r="BU12" s="75">
        <f t="shared" ref="BU12" si="25">BR12*(MAX(BS12:BT12))</f>
        <v>6</v>
      </c>
      <c r="BV12" s="183"/>
      <c r="BW12" s="89" t="s">
        <v>43</v>
      </c>
      <c r="BX12" s="49">
        <v>3</v>
      </c>
      <c r="BY12" s="75">
        <v>2</v>
      </c>
      <c r="BZ12" s="87">
        <v>2</v>
      </c>
      <c r="CA12" s="75">
        <f t="shared" si="11"/>
        <v>6</v>
      </c>
      <c r="CB12" s="183"/>
      <c r="CC12" s="89" t="s">
        <v>43</v>
      </c>
      <c r="CD12" s="49">
        <v>1</v>
      </c>
      <c r="CE12" s="75">
        <v>2</v>
      </c>
      <c r="CF12" s="87">
        <v>2</v>
      </c>
      <c r="CG12" s="75">
        <f t="shared" ref="CG12" si="26">CD12*(MAX(CE12:CF12))</f>
        <v>2</v>
      </c>
      <c r="CH12" s="190"/>
      <c r="CI12" s="188"/>
      <c r="CJ12" s="49">
        <v>2</v>
      </c>
      <c r="CK12" s="87">
        <v>1</v>
      </c>
      <c r="CL12" s="87">
        <v>2</v>
      </c>
      <c r="CM12" s="75">
        <f t="shared" ref="CM12" si="27">CJ12*(MAX(CK12:CL12))</f>
        <v>4</v>
      </c>
      <c r="CN12" s="90" t="s">
        <v>90</v>
      </c>
      <c r="CO12" s="89" t="s">
        <v>43</v>
      </c>
    </row>
    <row r="13" spans="1:93" ht="142.5" customHeight="1" x14ac:dyDescent="0.2">
      <c r="A13" s="49" t="str">
        <f>Start!$C$3</f>
        <v>Land</v>
      </c>
      <c r="B13" s="51" t="s">
        <v>91</v>
      </c>
      <c r="C13" s="66"/>
      <c r="D13" s="74">
        <v>3</v>
      </c>
      <c r="E13" s="75">
        <v>1</v>
      </c>
      <c r="F13" s="87">
        <v>2</v>
      </c>
      <c r="G13" s="75">
        <f t="shared" si="14"/>
        <v>6</v>
      </c>
      <c r="H13" s="90" t="s">
        <v>92</v>
      </c>
      <c r="I13" s="89" t="s">
        <v>41</v>
      </c>
      <c r="J13" s="74">
        <v>3</v>
      </c>
      <c r="K13" s="87">
        <v>2</v>
      </c>
      <c r="L13" s="87">
        <v>3</v>
      </c>
      <c r="M13" s="75">
        <f t="shared" si="0"/>
        <v>9</v>
      </c>
      <c r="N13" s="90" t="s">
        <v>93</v>
      </c>
      <c r="O13" s="89" t="s">
        <v>43</v>
      </c>
      <c r="P13" s="49">
        <v>3</v>
      </c>
      <c r="Q13" s="87">
        <v>2</v>
      </c>
      <c r="R13" s="87">
        <v>2</v>
      </c>
      <c r="S13" s="75">
        <f t="shared" si="1"/>
        <v>6</v>
      </c>
      <c r="T13" s="90" t="s">
        <v>94</v>
      </c>
      <c r="U13" s="76" t="s">
        <v>43</v>
      </c>
      <c r="V13" s="63">
        <v>1</v>
      </c>
      <c r="W13" s="87">
        <v>2</v>
      </c>
      <c r="X13" s="87">
        <v>2</v>
      </c>
      <c r="Y13" s="75">
        <f t="shared" si="2"/>
        <v>2</v>
      </c>
      <c r="Z13" s="90" t="s">
        <v>94</v>
      </c>
      <c r="AA13" s="89" t="s">
        <v>41</v>
      </c>
      <c r="AB13" s="49">
        <v>3</v>
      </c>
      <c r="AC13" s="87">
        <v>2</v>
      </c>
      <c r="AD13" s="87">
        <v>2</v>
      </c>
      <c r="AE13" s="75">
        <f t="shared" si="3"/>
        <v>6</v>
      </c>
      <c r="AF13" s="90" t="s">
        <v>95</v>
      </c>
      <c r="AG13" s="89" t="s">
        <v>41</v>
      </c>
      <c r="AH13" s="49">
        <v>1</v>
      </c>
      <c r="AI13" s="87">
        <v>2</v>
      </c>
      <c r="AJ13" s="87">
        <v>2</v>
      </c>
      <c r="AK13" s="75">
        <f t="shared" si="4"/>
        <v>2</v>
      </c>
      <c r="AL13" s="90" t="s">
        <v>96</v>
      </c>
      <c r="AM13" s="76" t="s">
        <v>43</v>
      </c>
      <c r="AN13" s="49">
        <v>3</v>
      </c>
      <c r="AO13" s="87">
        <v>2</v>
      </c>
      <c r="AP13" s="87">
        <v>2</v>
      </c>
      <c r="AQ13" s="75">
        <f t="shared" si="5"/>
        <v>6</v>
      </c>
      <c r="AR13" s="90" t="s">
        <v>97</v>
      </c>
      <c r="AS13" s="89" t="s">
        <v>41</v>
      </c>
      <c r="AT13" s="49">
        <v>3</v>
      </c>
      <c r="AU13" s="75">
        <v>1</v>
      </c>
      <c r="AV13" s="87">
        <v>2</v>
      </c>
      <c r="AW13" s="75">
        <f t="shared" si="6"/>
        <v>6</v>
      </c>
      <c r="AX13" s="90" t="s">
        <v>98</v>
      </c>
      <c r="AY13" s="89" t="s">
        <v>41</v>
      </c>
      <c r="AZ13" s="49">
        <v>1</v>
      </c>
      <c r="BA13" s="75">
        <v>2</v>
      </c>
      <c r="BB13" s="87">
        <v>2</v>
      </c>
      <c r="BC13" s="75">
        <f t="shared" si="7"/>
        <v>2</v>
      </c>
      <c r="BD13" s="91" t="s">
        <v>79</v>
      </c>
      <c r="BE13" s="89" t="s">
        <v>43</v>
      </c>
      <c r="BF13" s="49">
        <v>1</v>
      </c>
      <c r="BG13" s="75">
        <v>2</v>
      </c>
      <c r="BH13" s="87">
        <v>2</v>
      </c>
      <c r="BI13" s="75">
        <f t="shared" si="8"/>
        <v>2</v>
      </c>
      <c r="BJ13" s="90" t="s">
        <v>80</v>
      </c>
      <c r="BK13" s="89" t="s">
        <v>43</v>
      </c>
      <c r="BL13" s="49">
        <v>2</v>
      </c>
      <c r="BM13" s="75">
        <v>2</v>
      </c>
      <c r="BN13" s="87">
        <v>2</v>
      </c>
      <c r="BO13" s="75">
        <f t="shared" si="9"/>
        <v>4</v>
      </c>
      <c r="BP13" s="90" t="s">
        <v>99</v>
      </c>
      <c r="BQ13" s="89" t="s">
        <v>43</v>
      </c>
      <c r="BR13" s="49">
        <v>3</v>
      </c>
      <c r="BS13" s="75">
        <v>2</v>
      </c>
      <c r="BT13" s="87">
        <v>2</v>
      </c>
      <c r="BU13" s="75">
        <f t="shared" si="10"/>
        <v>6</v>
      </c>
      <c r="BV13" s="183"/>
      <c r="BW13" s="89" t="s">
        <v>43</v>
      </c>
      <c r="BX13" s="49">
        <v>3</v>
      </c>
      <c r="BY13" s="75">
        <v>2</v>
      </c>
      <c r="BZ13" s="87">
        <v>2</v>
      </c>
      <c r="CA13" s="75">
        <f t="shared" si="11"/>
        <v>6</v>
      </c>
      <c r="CB13" s="183"/>
      <c r="CC13" s="89" t="s">
        <v>43</v>
      </c>
      <c r="CD13" s="49">
        <v>1</v>
      </c>
      <c r="CE13" s="75">
        <v>2</v>
      </c>
      <c r="CF13" s="87">
        <v>2</v>
      </c>
      <c r="CG13" s="75">
        <f t="shared" si="12"/>
        <v>2</v>
      </c>
      <c r="CH13" s="190"/>
      <c r="CI13" s="188"/>
      <c r="CJ13" s="49">
        <v>2</v>
      </c>
      <c r="CK13" s="87">
        <v>1</v>
      </c>
      <c r="CL13" s="87">
        <v>2</v>
      </c>
      <c r="CM13" s="75">
        <f t="shared" si="13"/>
        <v>4</v>
      </c>
      <c r="CN13" s="90" t="s">
        <v>100</v>
      </c>
      <c r="CO13" s="89" t="s">
        <v>43</v>
      </c>
    </row>
    <row r="14" spans="1:93" ht="226.5" customHeight="1" x14ac:dyDescent="0.2">
      <c r="A14" s="49" t="str">
        <f>Start!$C$3</f>
        <v>Land</v>
      </c>
      <c r="B14" s="50" t="s">
        <v>101</v>
      </c>
      <c r="C14" s="67" t="s">
        <v>102</v>
      </c>
      <c r="D14" s="74">
        <v>3</v>
      </c>
      <c r="E14" s="75">
        <v>1</v>
      </c>
      <c r="F14" s="87">
        <v>2</v>
      </c>
      <c r="G14" s="75">
        <f t="shared" si="14"/>
        <v>6</v>
      </c>
      <c r="H14" s="90" t="s">
        <v>103</v>
      </c>
      <c r="I14" s="89" t="s">
        <v>43</v>
      </c>
      <c r="J14" s="74">
        <v>3</v>
      </c>
      <c r="K14" s="87">
        <v>2</v>
      </c>
      <c r="L14" s="87">
        <v>3</v>
      </c>
      <c r="M14" s="75">
        <f t="shared" si="0"/>
        <v>9</v>
      </c>
      <c r="N14" s="90" t="s">
        <v>103</v>
      </c>
      <c r="O14" s="89" t="s">
        <v>43</v>
      </c>
      <c r="P14" s="49">
        <v>3</v>
      </c>
      <c r="Q14" s="87">
        <v>2</v>
      </c>
      <c r="R14" s="87">
        <v>3</v>
      </c>
      <c r="S14" s="75">
        <f t="shared" si="1"/>
        <v>9</v>
      </c>
      <c r="T14" s="90" t="s">
        <v>103</v>
      </c>
      <c r="U14" s="76" t="s">
        <v>43</v>
      </c>
      <c r="V14" s="49">
        <v>1</v>
      </c>
      <c r="W14" s="87">
        <v>2</v>
      </c>
      <c r="X14" s="87">
        <v>2</v>
      </c>
      <c r="Y14" s="75">
        <f t="shared" si="2"/>
        <v>2</v>
      </c>
      <c r="Z14" s="90" t="s">
        <v>104</v>
      </c>
      <c r="AA14" s="89" t="s">
        <v>41</v>
      </c>
      <c r="AB14" s="49">
        <v>2</v>
      </c>
      <c r="AC14" s="87">
        <v>2</v>
      </c>
      <c r="AD14" s="87">
        <v>2</v>
      </c>
      <c r="AE14" s="75">
        <f t="shared" si="3"/>
        <v>4</v>
      </c>
      <c r="AF14" s="90" t="s">
        <v>105</v>
      </c>
      <c r="AG14" s="89" t="s">
        <v>41</v>
      </c>
      <c r="AH14" s="49">
        <v>1</v>
      </c>
      <c r="AI14" s="87">
        <v>2</v>
      </c>
      <c r="AJ14" s="87">
        <v>2</v>
      </c>
      <c r="AK14" s="75">
        <f t="shared" si="4"/>
        <v>2</v>
      </c>
      <c r="AL14" s="90" t="s">
        <v>106</v>
      </c>
      <c r="AM14" s="76" t="s">
        <v>43</v>
      </c>
      <c r="AN14" s="49">
        <v>2</v>
      </c>
      <c r="AO14" s="87">
        <v>2</v>
      </c>
      <c r="AP14" s="87">
        <v>2</v>
      </c>
      <c r="AQ14" s="75">
        <f t="shared" si="5"/>
        <v>4</v>
      </c>
      <c r="AR14" s="90" t="s">
        <v>107</v>
      </c>
      <c r="AS14" s="89" t="s">
        <v>41</v>
      </c>
      <c r="AT14" s="49">
        <v>2</v>
      </c>
      <c r="AU14" s="75">
        <v>1</v>
      </c>
      <c r="AV14" s="87">
        <v>2</v>
      </c>
      <c r="AW14" s="75">
        <f t="shared" si="6"/>
        <v>4</v>
      </c>
      <c r="AX14" s="93" t="s">
        <v>108</v>
      </c>
      <c r="AY14" s="89" t="s">
        <v>41</v>
      </c>
      <c r="AZ14" s="49">
        <v>3</v>
      </c>
      <c r="BA14" s="75">
        <v>2</v>
      </c>
      <c r="BB14" s="87">
        <v>2</v>
      </c>
      <c r="BC14" s="75">
        <f t="shared" si="7"/>
        <v>6</v>
      </c>
      <c r="BD14" s="90" t="s">
        <v>109</v>
      </c>
      <c r="BE14" s="89" t="s">
        <v>43</v>
      </c>
      <c r="BF14" s="49">
        <v>1</v>
      </c>
      <c r="BG14" s="75">
        <v>2</v>
      </c>
      <c r="BH14" s="87">
        <v>2</v>
      </c>
      <c r="BI14" s="75">
        <f t="shared" si="8"/>
        <v>2</v>
      </c>
      <c r="BJ14" s="90" t="s">
        <v>80</v>
      </c>
      <c r="BK14" s="89" t="s">
        <v>43</v>
      </c>
      <c r="BL14" s="49">
        <v>2</v>
      </c>
      <c r="BM14" s="75">
        <v>2</v>
      </c>
      <c r="BN14" s="87">
        <v>2</v>
      </c>
      <c r="BO14" s="75">
        <f t="shared" si="9"/>
        <v>4</v>
      </c>
      <c r="BP14" s="90" t="s">
        <v>110</v>
      </c>
      <c r="BQ14" s="89" t="s">
        <v>43</v>
      </c>
      <c r="BR14" s="49">
        <v>3</v>
      </c>
      <c r="BS14" s="75">
        <v>2</v>
      </c>
      <c r="BT14" s="87">
        <v>2</v>
      </c>
      <c r="BU14" s="75">
        <f t="shared" si="10"/>
        <v>6</v>
      </c>
      <c r="BV14" s="184"/>
      <c r="BW14" s="89" t="s">
        <v>43</v>
      </c>
      <c r="BX14" s="49">
        <v>3</v>
      </c>
      <c r="BY14" s="75">
        <v>2</v>
      </c>
      <c r="BZ14" s="87">
        <v>2</v>
      </c>
      <c r="CA14" s="75">
        <f t="shared" si="11"/>
        <v>6</v>
      </c>
      <c r="CB14" s="184"/>
      <c r="CC14" s="89" t="s">
        <v>43</v>
      </c>
      <c r="CD14" s="49">
        <v>1</v>
      </c>
      <c r="CE14" s="75">
        <v>2</v>
      </c>
      <c r="CF14" s="87">
        <v>2</v>
      </c>
      <c r="CG14" s="75">
        <f t="shared" si="12"/>
        <v>2</v>
      </c>
      <c r="CH14" s="190"/>
      <c r="CI14" s="188"/>
      <c r="CJ14" s="49">
        <v>2</v>
      </c>
      <c r="CK14" s="87">
        <v>1</v>
      </c>
      <c r="CL14" s="87">
        <v>2</v>
      </c>
      <c r="CM14" s="75">
        <f t="shared" si="13"/>
        <v>4</v>
      </c>
      <c r="CN14" s="90" t="s">
        <v>111</v>
      </c>
      <c r="CO14" s="89" t="s">
        <v>43</v>
      </c>
    </row>
    <row r="15" spans="1:93" s="62" customFormat="1" ht="209.25" customHeight="1" thickBot="1" x14ac:dyDescent="0.25">
      <c r="A15" s="77" t="str">
        <f>Start!$C$3</f>
        <v>Land</v>
      </c>
      <c r="B15" s="94" t="s">
        <v>112</v>
      </c>
      <c r="C15" s="95" t="s">
        <v>113</v>
      </c>
      <c r="D15" s="74">
        <v>3</v>
      </c>
      <c r="E15" s="75">
        <v>1</v>
      </c>
      <c r="F15" s="87">
        <v>2</v>
      </c>
      <c r="G15" s="75">
        <f t="shared" ref="G15" si="28">D15*(MAX(E15:F15))</f>
        <v>6</v>
      </c>
      <c r="H15" s="90" t="s">
        <v>114</v>
      </c>
      <c r="I15" s="89" t="s">
        <v>41</v>
      </c>
      <c r="J15" s="74">
        <v>3</v>
      </c>
      <c r="K15" s="87">
        <v>2</v>
      </c>
      <c r="L15" s="87">
        <v>3</v>
      </c>
      <c r="M15" s="75">
        <f t="shared" ref="M15" si="29">J15*(MAX(K15:L15))</f>
        <v>9</v>
      </c>
      <c r="N15" s="90" t="s">
        <v>115</v>
      </c>
      <c r="O15" s="89" t="s">
        <v>43</v>
      </c>
      <c r="P15" s="49">
        <v>3</v>
      </c>
      <c r="Q15" s="87">
        <v>2</v>
      </c>
      <c r="R15" s="87">
        <v>3</v>
      </c>
      <c r="S15" s="75">
        <f t="shared" ref="S15" si="30">P15*(MAX(Q15:R15))</f>
        <v>9</v>
      </c>
      <c r="T15" s="90" t="s">
        <v>115</v>
      </c>
      <c r="U15" s="76" t="s">
        <v>43</v>
      </c>
      <c r="V15" s="63">
        <v>2</v>
      </c>
      <c r="W15" s="87">
        <v>2</v>
      </c>
      <c r="X15" s="87">
        <v>2</v>
      </c>
      <c r="Y15" s="75">
        <f t="shared" ref="Y15" si="31">V15*(MAX(W15:X15))</f>
        <v>4</v>
      </c>
      <c r="Z15" s="90" t="s">
        <v>116</v>
      </c>
      <c r="AA15" s="89" t="s">
        <v>41</v>
      </c>
      <c r="AB15" s="49">
        <v>3</v>
      </c>
      <c r="AC15" s="87">
        <v>2</v>
      </c>
      <c r="AD15" s="87">
        <v>2</v>
      </c>
      <c r="AE15" s="75">
        <f t="shared" ref="AE15" si="32">AB15*(MAX(AC15:AD15))</f>
        <v>6</v>
      </c>
      <c r="AF15" s="90" t="s">
        <v>117</v>
      </c>
      <c r="AG15" s="89" t="s">
        <v>41</v>
      </c>
      <c r="AH15" s="49">
        <v>3</v>
      </c>
      <c r="AI15" s="87">
        <v>2</v>
      </c>
      <c r="AJ15" s="87">
        <v>2</v>
      </c>
      <c r="AK15" s="75">
        <f t="shared" ref="AK15" si="33">AH15*(MAX(AI15:AJ15))</f>
        <v>6</v>
      </c>
      <c r="AL15" s="96" t="s">
        <v>118</v>
      </c>
      <c r="AM15" s="76" t="s">
        <v>43</v>
      </c>
      <c r="AN15" s="49">
        <v>3</v>
      </c>
      <c r="AO15" s="87">
        <v>2</v>
      </c>
      <c r="AP15" s="87">
        <v>2</v>
      </c>
      <c r="AQ15" s="75">
        <f t="shared" ref="AQ15" si="34">AN15*(MAX(AO15:AP15))</f>
        <v>6</v>
      </c>
      <c r="AR15" s="96" t="s">
        <v>119</v>
      </c>
      <c r="AS15" s="89" t="s">
        <v>41</v>
      </c>
      <c r="AT15" s="49">
        <v>2</v>
      </c>
      <c r="AU15" s="75">
        <v>1</v>
      </c>
      <c r="AV15" s="87">
        <v>2</v>
      </c>
      <c r="AW15" s="75">
        <f t="shared" ref="AW15" si="35">AT15*(MAX(AU15:AV15))</f>
        <v>4</v>
      </c>
      <c r="AX15" s="90" t="s">
        <v>120</v>
      </c>
      <c r="AY15" s="89" t="s">
        <v>41</v>
      </c>
      <c r="AZ15" s="49">
        <v>1</v>
      </c>
      <c r="BA15" s="75">
        <v>2</v>
      </c>
      <c r="BB15" s="87">
        <v>2</v>
      </c>
      <c r="BC15" s="75">
        <f t="shared" ref="BC15" si="36">AZ15*(MAX(BA15:BB15))</f>
        <v>2</v>
      </c>
      <c r="BD15" s="90" t="s">
        <v>121</v>
      </c>
      <c r="BE15" s="89" t="s">
        <v>43</v>
      </c>
      <c r="BF15" s="49">
        <v>1</v>
      </c>
      <c r="BG15" s="75">
        <v>2</v>
      </c>
      <c r="BH15" s="87">
        <v>2</v>
      </c>
      <c r="BI15" s="75">
        <f t="shared" ref="BI15" si="37">BF15*(MAX(BG15:BH15))</f>
        <v>2</v>
      </c>
      <c r="BJ15" s="90" t="s">
        <v>80</v>
      </c>
      <c r="BK15" s="89" t="s">
        <v>43</v>
      </c>
      <c r="BL15" s="49">
        <v>1</v>
      </c>
      <c r="BM15" s="75">
        <v>2</v>
      </c>
      <c r="BN15" s="87">
        <v>2</v>
      </c>
      <c r="BO15" s="75">
        <f t="shared" ref="BO15" si="38">BL15*(MAX(BM15:BN15))</f>
        <v>2</v>
      </c>
      <c r="BP15" s="90" t="s">
        <v>80</v>
      </c>
      <c r="BQ15" s="89" t="s">
        <v>43</v>
      </c>
      <c r="BR15" s="49">
        <v>3</v>
      </c>
      <c r="BS15" s="75">
        <v>2</v>
      </c>
      <c r="BT15" s="87">
        <v>2</v>
      </c>
      <c r="BU15" s="75">
        <f t="shared" ref="BU15" si="39">BR15*(MAX(BS15:BT15))</f>
        <v>6</v>
      </c>
      <c r="BV15" s="97" t="s">
        <v>122</v>
      </c>
      <c r="BW15" s="89" t="s">
        <v>43</v>
      </c>
      <c r="BX15" s="49">
        <v>3</v>
      </c>
      <c r="BY15" s="75">
        <v>2</v>
      </c>
      <c r="BZ15" s="87">
        <v>2</v>
      </c>
      <c r="CA15" s="75">
        <f t="shared" ref="CA15" si="40">BX15*(MAX(BY15:BZ15))</f>
        <v>6</v>
      </c>
      <c r="CB15" s="97" t="s">
        <v>123</v>
      </c>
      <c r="CC15" s="89" t="s">
        <v>43</v>
      </c>
      <c r="CD15" s="49">
        <v>1</v>
      </c>
      <c r="CE15" s="75">
        <v>2</v>
      </c>
      <c r="CF15" s="87">
        <v>2</v>
      </c>
      <c r="CG15" s="75">
        <f t="shared" ref="CG15" si="41">CD15*(MAX(CE15:CF15))</f>
        <v>2</v>
      </c>
      <c r="CH15" s="190"/>
      <c r="CI15" s="188"/>
      <c r="CJ15" s="49">
        <v>1</v>
      </c>
      <c r="CK15" s="87">
        <v>1</v>
      </c>
      <c r="CL15" s="87">
        <v>2</v>
      </c>
      <c r="CM15" s="75">
        <f t="shared" ref="CM15" si="42">CJ15*(MAX(CK15:CL15))</f>
        <v>2</v>
      </c>
      <c r="CN15" s="90" t="s">
        <v>124</v>
      </c>
      <c r="CO15" s="89" t="s">
        <v>43</v>
      </c>
    </row>
    <row r="16" spans="1:93" ht="15" thickBot="1" x14ac:dyDescent="0.25">
      <c r="BH16" s="1"/>
      <c r="BI16" s="1"/>
      <c r="BJ16" s="1"/>
    </row>
    <row r="17" spans="1:106" ht="15.75" thickBot="1" x14ac:dyDescent="0.3">
      <c r="A17" s="114"/>
      <c r="B17" s="115"/>
      <c r="C17" s="116"/>
      <c r="D17" s="117" t="s">
        <v>125</v>
      </c>
      <c r="E17" s="118"/>
      <c r="F17" s="118" t="s">
        <v>126</v>
      </c>
      <c r="G17" s="118" t="s">
        <v>127</v>
      </c>
      <c r="H17" s="119"/>
      <c r="I17" s="119"/>
      <c r="J17" s="120" t="s">
        <v>125</v>
      </c>
      <c r="K17" s="118"/>
      <c r="L17" s="118" t="s">
        <v>126</v>
      </c>
      <c r="M17" s="118" t="s">
        <v>127</v>
      </c>
      <c r="N17" s="118"/>
      <c r="O17" s="118"/>
      <c r="P17" s="117" t="s">
        <v>125</v>
      </c>
      <c r="Q17" s="118"/>
      <c r="R17" s="118" t="s">
        <v>126</v>
      </c>
      <c r="S17" s="118" t="s">
        <v>127</v>
      </c>
      <c r="T17" s="118"/>
      <c r="U17" s="118"/>
      <c r="V17" s="117" t="s">
        <v>125</v>
      </c>
      <c r="W17" s="118"/>
      <c r="X17" s="118" t="s">
        <v>126</v>
      </c>
      <c r="Y17" s="118" t="s">
        <v>127</v>
      </c>
      <c r="Z17" s="118"/>
      <c r="AA17" s="118"/>
      <c r="AB17" s="117" t="s">
        <v>125</v>
      </c>
      <c r="AC17" s="118"/>
      <c r="AD17" s="118" t="s">
        <v>126</v>
      </c>
      <c r="AE17" s="118" t="s">
        <v>127</v>
      </c>
      <c r="AF17" s="118"/>
      <c r="AG17" s="118"/>
      <c r="AH17" s="117" t="s">
        <v>125</v>
      </c>
      <c r="AI17" s="118"/>
      <c r="AJ17" s="118" t="s">
        <v>126</v>
      </c>
      <c r="AK17" s="118" t="s">
        <v>127</v>
      </c>
      <c r="AL17" s="118"/>
      <c r="AM17" s="118"/>
      <c r="AN17" s="117" t="s">
        <v>125</v>
      </c>
      <c r="AO17" s="118"/>
      <c r="AP17" s="118" t="s">
        <v>126</v>
      </c>
      <c r="AQ17" s="118" t="s">
        <v>127</v>
      </c>
      <c r="AR17" s="118"/>
      <c r="AS17" s="118"/>
      <c r="AT17" s="117" t="s">
        <v>125</v>
      </c>
      <c r="AU17" s="118"/>
      <c r="AV17" s="118" t="s">
        <v>126</v>
      </c>
      <c r="AW17" s="118" t="s">
        <v>127</v>
      </c>
      <c r="AX17" s="118"/>
      <c r="AY17" s="118"/>
      <c r="AZ17" s="117" t="s">
        <v>125</v>
      </c>
      <c r="BA17" s="118"/>
      <c r="BB17" s="118" t="s">
        <v>126</v>
      </c>
      <c r="BC17" s="118" t="s">
        <v>127</v>
      </c>
      <c r="BD17" s="118"/>
      <c r="BE17" s="118"/>
      <c r="BF17" s="117" t="s">
        <v>125</v>
      </c>
      <c r="BG17" s="118"/>
      <c r="BH17" s="118" t="s">
        <v>126</v>
      </c>
      <c r="BI17" s="118" t="s">
        <v>127</v>
      </c>
      <c r="BJ17" s="118"/>
      <c r="BK17" s="118"/>
      <c r="BL17" s="117" t="s">
        <v>125</v>
      </c>
      <c r="BM17" s="118"/>
      <c r="BN17" s="118" t="s">
        <v>126</v>
      </c>
      <c r="BO17" s="118" t="s">
        <v>127</v>
      </c>
      <c r="BP17" s="118"/>
      <c r="BQ17" s="118"/>
      <c r="BR17" s="117" t="s">
        <v>125</v>
      </c>
      <c r="BS17" s="118"/>
      <c r="BT17" s="118" t="s">
        <v>126</v>
      </c>
      <c r="BU17" s="118" t="s">
        <v>127</v>
      </c>
      <c r="BV17" s="118"/>
      <c r="BW17" s="118"/>
      <c r="BX17" s="117" t="s">
        <v>125</v>
      </c>
      <c r="BY17" s="118"/>
      <c r="BZ17" s="118" t="s">
        <v>126</v>
      </c>
      <c r="CA17" s="118" t="s">
        <v>127</v>
      </c>
      <c r="CB17" s="118"/>
      <c r="CC17" s="118"/>
      <c r="CD17" s="117" t="s">
        <v>125</v>
      </c>
      <c r="CE17" s="118"/>
      <c r="CF17" s="118" t="s">
        <v>126</v>
      </c>
      <c r="CG17" s="118" t="s">
        <v>127</v>
      </c>
      <c r="CH17" s="118"/>
      <c r="CI17" s="118"/>
      <c r="CJ17" s="117" t="s">
        <v>125</v>
      </c>
      <c r="CK17" s="118"/>
      <c r="CL17" s="118" t="s">
        <v>126</v>
      </c>
      <c r="CM17" s="118" t="s">
        <v>127</v>
      </c>
      <c r="CN17" s="118"/>
      <c r="CO17" s="118"/>
      <c r="CT17" s="129"/>
      <c r="CU17" s="129"/>
      <c r="CV17" s="129"/>
      <c r="CW17" s="129"/>
      <c r="CX17" s="129"/>
      <c r="CY17" s="129"/>
      <c r="CZ17" s="129"/>
      <c r="DA17" s="129"/>
      <c r="DB17" s="129"/>
    </row>
    <row r="18" spans="1:106" x14ac:dyDescent="0.2">
      <c r="A18" s="121"/>
      <c r="B18" s="122" t="s">
        <v>128</v>
      </c>
      <c r="C18" s="123"/>
      <c r="D18" s="121">
        <f>MAX(D1:D15)</f>
        <v>3</v>
      </c>
      <c r="E18" s="122"/>
      <c r="F18" s="122">
        <f>MAX(E1:F15)</f>
        <v>2</v>
      </c>
      <c r="G18" s="122">
        <f>MAX(G1:G15)</f>
        <v>6</v>
      </c>
      <c r="H18" s="123"/>
      <c r="I18" s="123"/>
      <c r="J18" s="124">
        <f>MAX(J1:J15)</f>
        <v>3</v>
      </c>
      <c r="K18" s="122"/>
      <c r="L18" s="122">
        <f>MAX(K1:L15)</f>
        <v>3</v>
      </c>
      <c r="M18" s="122">
        <f>MAX(M1:M15)</f>
        <v>9</v>
      </c>
      <c r="N18" s="122"/>
      <c r="O18" s="122"/>
      <c r="P18" s="121">
        <f>MAX(P1:P15)</f>
        <v>3</v>
      </c>
      <c r="Q18" s="122"/>
      <c r="R18" s="122">
        <f>MAX(Q1:R15)</f>
        <v>3</v>
      </c>
      <c r="S18" s="122">
        <f>MAX(S1:S15)</f>
        <v>9</v>
      </c>
      <c r="T18" s="122"/>
      <c r="U18" s="122"/>
      <c r="V18" s="121">
        <f>MAX(V1:V15)</f>
        <v>2</v>
      </c>
      <c r="W18" s="122"/>
      <c r="X18" s="122">
        <f>MAX(W1:X15)</f>
        <v>2</v>
      </c>
      <c r="Y18" s="122">
        <f>MAX(Y1:Y15)</f>
        <v>4</v>
      </c>
      <c r="Z18" s="122"/>
      <c r="AA18" s="122"/>
      <c r="AB18" s="121">
        <f>MAX(AB1:AB15)</f>
        <v>3</v>
      </c>
      <c r="AC18" s="122"/>
      <c r="AD18" s="122">
        <f>MAX(AC1:AD15)</f>
        <v>2</v>
      </c>
      <c r="AE18" s="122">
        <f>MAX(AE1:AE15)</f>
        <v>6</v>
      </c>
      <c r="AF18" s="122"/>
      <c r="AG18" s="122"/>
      <c r="AH18" s="121">
        <f>MAX(AH1:AH15)</f>
        <v>3</v>
      </c>
      <c r="AI18" s="122"/>
      <c r="AJ18" s="122">
        <f>MAX(AI1:AJ15)</f>
        <v>2</v>
      </c>
      <c r="AK18" s="122">
        <f>MAX(AK1:AK15)</f>
        <v>6</v>
      </c>
      <c r="AL18" s="122"/>
      <c r="AM18" s="122"/>
      <c r="AN18" s="121">
        <f>MAX(AN1:AN15)</f>
        <v>3</v>
      </c>
      <c r="AO18" s="122"/>
      <c r="AP18" s="122">
        <f>MAX(AO1:AP15)</f>
        <v>2</v>
      </c>
      <c r="AQ18" s="122">
        <f>MAX(AQ1:AQ15)</f>
        <v>6</v>
      </c>
      <c r="AR18" s="122"/>
      <c r="AS18" s="122"/>
      <c r="AT18" s="121">
        <f>MAX(AT1:AT15)</f>
        <v>3</v>
      </c>
      <c r="AU18" s="122"/>
      <c r="AV18" s="122">
        <f>MAX(AU1:AV15)</f>
        <v>2</v>
      </c>
      <c r="AW18" s="122">
        <f>MAX(AW1:AW15)</f>
        <v>6</v>
      </c>
      <c r="AX18" s="122"/>
      <c r="AY18" s="122"/>
      <c r="AZ18" s="121">
        <f>MAX(AZ1:AZ15)</f>
        <v>3</v>
      </c>
      <c r="BA18" s="122"/>
      <c r="BB18" s="122">
        <f>MAX(BA1:BB15)</f>
        <v>2</v>
      </c>
      <c r="BC18" s="122">
        <f>MAX(BC1:BC15)</f>
        <v>6</v>
      </c>
      <c r="BD18" s="122"/>
      <c r="BE18" s="122"/>
      <c r="BF18" s="121">
        <f>MAX(BF1:BF15)</f>
        <v>2</v>
      </c>
      <c r="BG18" s="122"/>
      <c r="BH18" s="122">
        <f>MAX(BG1:BH15)</f>
        <v>2</v>
      </c>
      <c r="BI18" s="122">
        <f>MAX(BI1:BI15)</f>
        <v>4</v>
      </c>
      <c r="BJ18" s="122"/>
      <c r="BK18" s="122"/>
      <c r="BL18" s="121">
        <f>MAX(BL1:BL15)</f>
        <v>2</v>
      </c>
      <c r="BM18" s="122"/>
      <c r="BN18" s="122">
        <f>MAX(BM1:BN15)</f>
        <v>2</v>
      </c>
      <c r="BO18" s="122">
        <f>MAX(BO1:BO15)</f>
        <v>4</v>
      </c>
      <c r="BP18" s="122"/>
      <c r="BQ18" s="122"/>
      <c r="BR18" s="121">
        <f>MAX(BR1:BR15)</f>
        <v>3</v>
      </c>
      <c r="BS18" s="122"/>
      <c r="BT18" s="122">
        <f>MAX(BS1:BT15)</f>
        <v>2</v>
      </c>
      <c r="BU18" s="122">
        <f>MAX(BU1:BU15)</f>
        <v>6</v>
      </c>
      <c r="BV18" s="122"/>
      <c r="BW18" s="122"/>
      <c r="BX18" s="121">
        <f>MAX(BX1:BX15)</f>
        <v>3</v>
      </c>
      <c r="BY18" s="122"/>
      <c r="BZ18" s="122">
        <f>MAX(BY1:BZ15)</f>
        <v>2</v>
      </c>
      <c r="CA18" s="122">
        <f>MAX(CA1:CA15)</f>
        <v>6</v>
      </c>
      <c r="CB18" s="122"/>
      <c r="CC18" s="122"/>
      <c r="CD18" s="121">
        <f>MAX(CD1:CD15)</f>
        <v>1</v>
      </c>
      <c r="CE18" s="122"/>
      <c r="CF18" s="122">
        <f>MAX(CE1:CF15)</f>
        <v>2</v>
      </c>
      <c r="CG18" s="122">
        <f>MAX(CG1:CG15)</f>
        <v>2</v>
      </c>
      <c r="CH18" s="122"/>
      <c r="CI18" s="122"/>
      <c r="CJ18" s="121">
        <f>MAX(CJ1:CJ15)</f>
        <v>3</v>
      </c>
      <c r="CK18" s="122"/>
      <c r="CL18" s="122">
        <f>MAX(CK1:CL15)</f>
        <v>2</v>
      </c>
      <c r="CM18" s="122">
        <f>MAX(CM1:CM15)</f>
        <v>6</v>
      </c>
      <c r="CN18" s="122"/>
      <c r="CO18" s="122"/>
    </row>
    <row r="19" spans="1:106" ht="15" thickBot="1" x14ac:dyDescent="0.25">
      <c r="A19" s="125"/>
      <c r="B19" s="126" t="s">
        <v>129</v>
      </c>
      <c r="C19" s="127"/>
      <c r="D19" s="125" t="str">
        <f>VLOOKUP(D18,[1]Ratings!$C$2:$D$5,2,FALSE)</f>
        <v>High</v>
      </c>
      <c r="E19" s="126"/>
      <c r="F19" s="126" t="str">
        <f>VLOOKUP(F18,[1]Ratings!$C$2:$D$5,2,FALSE)</f>
        <v>Medium</v>
      </c>
      <c r="G19" s="126" t="str">
        <f>VLOOKUP(G18,[1]Ratings!$B$9:$C$14,2,FALSE)</f>
        <v>High</v>
      </c>
      <c r="H19" s="127"/>
      <c r="I19" s="127"/>
      <c r="J19" s="128" t="str">
        <f>VLOOKUP(J18,[1]Ratings!$C$2:$D$5,2,FALSE)</f>
        <v>High</v>
      </c>
      <c r="K19" s="126"/>
      <c r="L19" s="126" t="str">
        <f>VLOOKUP(L18,[1]Ratings!$C$2:$D$5,2,FALSE)</f>
        <v>High</v>
      </c>
      <c r="M19" s="126" t="str">
        <f>VLOOKUP(M18,[1]Ratings!$B$9:$C$14,2,FALSE)</f>
        <v>High</v>
      </c>
      <c r="N19" s="126"/>
      <c r="O19" s="126"/>
      <c r="P19" s="125" t="str">
        <f>VLOOKUP(P18,[1]Ratings!$C$2:$D$5,2,FALSE)</f>
        <v>High</v>
      </c>
      <c r="Q19" s="126"/>
      <c r="R19" s="126" t="str">
        <f>VLOOKUP(R18,[1]Ratings!$C$2:$D$5,2,FALSE)</f>
        <v>High</v>
      </c>
      <c r="S19" s="126" t="str">
        <f>VLOOKUP(S18,[1]Ratings!$B$9:$C$14,2,FALSE)</f>
        <v>High</v>
      </c>
      <c r="T19" s="126"/>
      <c r="U19" s="126"/>
      <c r="V19" s="125" t="str">
        <f>VLOOKUP(V18,[1]Ratings!$C$2:$D$5,2,FALSE)</f>
        <v>Medium</v>
      </c>
      <c r="W19" s="126"/>
      <c r="X19" s="126" t="str">
        <f>VLOOKUP(X18,[1]Ratings!$C$2:$D$5,2,FALSE)</f>
        <v>Medium</v>
      </c>
      <c r="Y19" s="126" t="str">
        <f>VLOOKUP(Y18,[1]Ratings!$B$9:$C$14,2,FALSE)</f>
        <v>Medium</v>
      </c>
      <c r="Z19" s="126"/>
      <c r="AA19" s="126"/>
      <c r="AB19" s="125" t="str">
        <f>VLOOKUP(AB18,[1]Ratings!$C$2:$D$5,2,FALSE)</f>
        <v>High</v>
      </c>
      <c r="AC19" s="126"/>
      <c r="AD19" s="126" t="str">
        <f>VLOOKUP(AD18,[1]Ratings!$C$2:$D$5,2,FALSE)</f>
        <v>Medium</v>
      </c>
      <c r="AE19" s="126" t="str">
        <f>VLOOKUP(AE18,[1]Ratings!$B$9:$C$14,2,FALSE)</f>
        <v>High</v>
      </c>
      <c r="AF19" s="126"/>
      <c r="AG19" s="126"/>
      <c r="AH19" s="125" t="str">
        <f>VLOOKUP(AH18,[1]Ratings!$C$2:$D$5,2,FALSE)</f>
        <v>High</v>
      </c>
      <c r="AI19" s="126"/>
      <c r="AJ19" s="126" t="str">
        <f>VLOOKUP(AJ18,[1]Ratings!$C$2:$D$5,2,FALSE)</f>
        <v>Medium</v>
      </c>
      <c r="AK19" s="126" t="str">
        <f>VLOOKUP(AK18,[1]Ratings!$B$9:$C$14,2,FALSE)</f>
        <v>High</v>
      </c>
      <c r="AL19" s="126"/>
      <c r="AM19" s="126"/>
      <c r="AN19" s="125" t="str">
        <f>VLOOKUP(AN18,[1]Ratings!$C$2:$D$5,2,FALSE)</f>
        <v>High</v>
      </c>
      <c r="AO19" s="126"/>
      <c r="AP19" s="126" t="str">
        <f>VLOOKUP(AP18,[1]Ratings!$C$2:$D$5,2,FALSE)</f>
        <v>Medium</v>
      </c>
      <c r="AQ19" s="126" t="str">
        <f>VLOOKUP(AQ18,[1]Ratings!$B$9:$C$14,2,FALSE)</f>
        <v>High</v>
      </c>
      <c r="AR19" s="126"/>
      <c r="AS19" s="126"/>
      <c r="AT19" s="125" t="str">
        <f>VLOOKUP(AT18,[1]Ratings!$C$2:$D$5,2,FALSE)</f>
        <v>High</v>
      </c>
      <c r="AU19" s="126"/>
      <c r="AV19" s="126" t="str">
        <f>VLOOKUP(AV18,[1]Ratings!$C$2:$D$5,2,FALSE)</f>
        <v>Medium</v>
      </c>
      <c r="AW19" s="126" t="str">
        <f>VLOOKUP(AW18,[1]Ratings!$B$9:$C$14,2,FALSE)</f>
        <v>High</v>
      </c>
      <c r="AX19" s="126"/>
      <c r="AY19" s="126"/>
      <c r="AZ19" s="125" t="str">
        <f>VLOOKUP(AZ18,[1]Ratings!$C$2:$D$5,2,FALSE)</f>
        <v>High</v>
      </c>
      <c r="BA19" s="126"/>
      <c r="BB19" s="126" t="str">
        <f>VLOOKUP(BB18,[1]Ratings!$C$2:$D$5,2,FALSE)</f>
        <v>Medium</v>
      </c>
      <c r="BC19" s="126" t="str">
        <f>VLOOKUP(BC18,[1]Ratings!$B$9:$C$14,2,FALSE)</f>
        <v>High</v>
      </c>
      <c r="BD19" s="126"/>
      <c r="BE19" s="126"/>
      <c r="BF19" s="125" t="str">
        <f>VLOOKUP(BF18,[1]Ratings!$C$2:$D$5,2,FALSE)</f>
        <v>Medium</v>
      </c>
      <c r="BG19" s="126"/>
      <c r="BH19" s="126" t="str">
        <f>VLOOKUP(BH18,[1]Ratings!$C$2:$D$5,2,FALSE)</f>
        <v>Medium</v>
      </c>
      <c r="BI19" s="126" t="str">
        <f>VLOOKUP(BI18,[1]Ratings!$B$9:$C$14,2,FALSE)</f>
        <v>Medium</v>
      </c>
      <c r="BJ19" s="126"/>
      <c r="BK19" s="126"/>
      <c r="BL19" s="125" t="str">
        <f>VLOOKUP(BL18,[1]Ratings!$C$2:$D$5,2,FALSE)</f>
        <v>Medium</v>
      </c>
      <c r="BM19" s="126"/>
      <c r="BN19" s="126" t="str">
        <f>VLOOKUP(BN18,[1]Ratings!$C$2:$D$5,2,FALSE)</f>
        <v>Medium</v>
      </c>
      <c r="BO19" s="126" t="str">
        <f>VLOOKUP(BO18,[1]Ratings!$B$9:$C$14,2,FALSE)</f>
        <v>Medium</v>
      </c>
      <c r="BP19" s="126"/>
      <c r="BQ19" s="126"/>
      <c r="BR19" s="125" t="str">
        <f>VLOOKUP(BR18,[1]Ratings!$C$2:$D$5,2,FALSE)</f>
        <v>High</v>
      </c>
      <c r="BS19" s="126"/>
      <c r="BT19" s="126" t="str">
        <f>VLOOKUP(BT18,[1]Ratings!$C$2:$D$5,2,FALSE)</f>
        <v>Medium</v>
      </c>
      <c r="BU19" s="126" t="str">
        <f>VLOOKUP(BU18,[1]Ratings!$B$9:$C$14,2,FALSE)</f>
        <v>High</v>
      </c>
      <c r="BV19" s="126"/>
      <c r="BW19" s="126"/>
      <c r="BX19" s="125" t="str">
        <f>VLOOKUP(BX18,[1]Ratings!$C$2:$D$5,2,FALSE)</f>
        <v>High</v>
      </c>
      <c r="BY19" s="126"/>
      <c r="BZ19" s="126" t="str">
        <f>VLOOKUP(BZ18,[1]Ratings!$C$2:$D$5,2,FALSE)</f>
        <v>Medium</v>
      </c>
      <c r="CA19" s="126" t="str">
        <f>VLOOKUP(CA18,[1]Ratings!$B$9:$C$14,2,FALSE)</f>
        <v>High</v>
      </c>
      <c r="CB19" s="126"/>
      <c r="CC19" s="126"/>
      <c r="CD19" s="125" t="str">
        <f>VLOOKUP(CD18,[1]Ratings!$C$2:$D$5,2,FALSE)</f>
        <v>Low</v>
      </c>
      <c r="CE19" s="126"/>
      <c r="CF19" s="126" t="str">
        <f>VLOOKUP(CF18,[1]Ratings!$C$2:$D$5,2,FALSE)</f>
        <v>Medium</v>
      </c>
      <c r="CG19" s="126" t="str">
        <f>VLOOKUP(CG18,[1]Ratings!$B$9:$C$14,2,FALSE)</f>
        <v>Low</v>
      </c>
      <c r="CH19" s="126"/>
      <c r="CI19" s="126"/>
      <c r="CJ19" s="125" t="str">
        <f>VLOOKUP(CJ18,[1]Ratings!$C$2:$D$5,2,FALSE)</f>
        <v>High</v>
      </c>
      <c r="CK19" s="126"/>
      <c r="CL19" s="126" t="str">
        <f>VLOOKUP(CL18,[1]Ratings!$C$2:$D$5,2,FALSE)</f>
        <v>Medium</v>
      </c>
      <c r="CM19" s="126" t="str">
        <f>VLOOKUP(CM18,[1]Ratings!$B$9:$C$14,2,FALSE)</f>
        <v>High</v>
      </c>
      <c r="CN19" s="126"/>
      <c r="CO19" s="126"/>
    </row>
  </sheetData>
  <sheetProtection algorithmName="SHA-512" hashValue="ZH3spJS36isg+kZGT8+2ziXfJ0QCAVWLw09Ipmolu5awA/Ra1YP5Xr7iYa/4Gp9vwMIuwSSLosdNgS+5v8TzAQ==" saltValue="j0k/8pBk639ImcKrcU0tug==" spinCount="100000" sheet="1" objects="1" scenarios="1"/>
  <mergeCells count="46">
    <mergeCell ref="BR4:BW4"/>
    <mergeCell ref="CI6:CI15"/>
    <mergeCell ref="CH6:CH15"/>
    <mergeCell ref="BV6:BV14"/>
    <mergeCell ref="AX6:AX10"/>
    <mergeCell ref="CJ3:CO3"/>
    <mergeCell ref="CD4:CI4"/>
    <mergeCell ref="BX3:CC3"/>
    <mergeCell ref="BX4:CC4"/>
    <mergeCell ref="CB6:CB14"/>
    <mergeCell ref="CD3:CI3"/>
    <mergeCell ref="CN6:CN10"/>
    <mergeCell ref="CJ4:CO4"/>
    <mergeCell ref="AL6:AL12"/>
    <mergeCell ref="AF6:AF9"/>
    <mergeCell ref="BR3:BW3"/>
    <mergeCell ref="D2:AY2"/>
    <mergeCell ref="D3:I3"/>
    <mergeCell ref="J3:O3"/>
    <mergeCell ref="P3:U3"/>
    <mergeCell ref="AB3:AG3"/>
    <mergeCell ref="AH3:AM3"/>
    <mergeCell ref="AN3:AS3"/>
    <mergeCell ref="AT3:AY3"/>
    <mergeCell ref="D4:I4"/>
    <mergeCell ref="J4:O4"/>
    <mergeCell ref="P4:U4"/>
    <mergeCell ref="AB4:AG4"/>
    <mergeCell ref="AR6:AR11"/>
    <mergeCell ref="BL3:BQ3"/>
    <mergeCell ref="BL4:BQ4"/>
    <mergeCell ref="BP6:BP10"/>
    <mergeCell ref="BD6:BD10"/>
    <mergeCell ref="BJ6:BJ10"/>
    <mergeCell ref="A2:A5"/>
    <mergeCell ref="AZ3:BE3"/>
    <mergeCell ref="BF3:BK3"/>
    <mergeCell ref="AN4:AS4"/>
    <mergeCell ref="AT4:AY4"/>
    <mergeCell ref="AZ4:BE4"/>
    <mergeCell ref="BF4:BK4"/>
    <mergeCell ref="AH4:AM4"/>
    <mergeCell ref="V3:AA3"/>
    <mergeCell ref="V4:AA4"/>
    <mergeCell ref="C2:C5"/>
    <mergeCell ref="B2:B5"/>
  </mergeCells>
  <conditionalFormatting sqref="D6:F15">
    <cfRule type="cellIs" dxfId="94" priority="88" operator="equal">
      <formula>1</formula>
    </cfRule>
    <cfRule type="cellIs" dxfId="93" priority="90" operator="equal">
      <formula>3</formula>
    </cfRule>
    <cfRule type="cellIs" dxfId="92" priority="89" operator="equal">
      <formula>2</formula>
    </cfRule>
  </conditionalFormatting>
  <conditionalFormatting sqref="D18:CO18 CT18:DB18">
    <cfRule type="cellIs" dxfId="91" priority="54" operator="equal">
      <formula>3</formula>
    </cfRule>
    <cfRule type="cellIs" dxfId="90" priority="53" operator="equal">
      <formula>2</formula>
    </cfRule>
    <cfRule type="cellIs" dxfId="89" priority="52" operator="equal">
      <formula>1</formula>
    </cfRule>
  </conditionalFormatting>
  <conditionalFormatting sqref="D19:CO19 CT19:DB19">
    <cfRule type="cellIs" dxfId="88" priority="50" operator="equal">
      <formula>"Medium"</formula>
    </cfRule>
    <cfRule type="cellIs" dxfId="87" priority="49" operator="equal">
      <formula>"Low"</formula>
    </cfRule>
    <cfRule type="cellIs" dxfId="86" priority="51" operator="equal">
      <formula>"High"</formula>
    </cfRule>
  </conditionalFormatting>
  <conditionalFormatting sqref="G6:G15 M6:M15 S6:S15 Y6:Y15 AE6:AE15 AK6:AK15 AQ6:AQ15 AW6:AW15 BC6:BC15 BI6:BI15 BO6:BO15 BU6:BU15 CA6:CA15 CG6:CG15 CM6:CM15">
    <cfRule type="cellIs" dxfId="85" priority="204" operator="greaterThanOrEqual">
      <formula>6</formula>
    </cfRule>
    <cfRule type="cellIs" dxfId="84" priority="203" operator="between">
      <formula>3</formula>
      <formula>4</formula>
    </cfRule>
    <cfRule type="cellIs" dxfId="83" priority="202" operator="between">
      <formula>1</formula>
      <formula>2</formula>
    </cfRule>
  </conditionalFormatting>
  <conditionalFormatting sqref="G18 M18 S18 CZ18">
    <cfRule type="cellIs" dxfId="82" priority="46" operator="between">
      <formula>1</formula>
      <formula>2</formula>
    </cfRule>
    <cfRule type="cellIs" dxfId="81" priority="48" operator="greaterThanOrEqual">
      <formula>6</formula>
    </cfRule>
    <cfRule type="cellIs" dxfId="80" priority="47" operator="between">
      <formula>3</formula>
      <formula>4</formula>
    </cfRule>
  </conditionalFormatting>
  <conditionalFormatting sqref="I6:L15 O6:R15 U6:X15 CO6:CO15">
    <cfRule type="cellIs" dxfId="79" priority="300" operator="equal">
      <formula>3</formula>
    </cfRule>
    <cfRule type="cellIs" dxfId="78" priority="299" operator="equal">
      <formula>2</formula>
    </cfRule>
    <cfRule type="cellIs" dxfId="77" priority="298" operator="equal">
      <formula>1</formula>
    </cfRule>
  </conditionalFormatting>
  <conditionalFormatting sqref="Y18">
    <cfRule type="cellIs" dxfId="76" priority="35" operator="between">
      <formula>3</formula>
      <formula>4</formula>
    </cfRule>
    <cfRule type="cellIs" dxfId="75" priority="34" operator="between">
      <formula>1</formula>
      <formula>2</formula>
    </cfRule>
    <cfRule type="cellIs" dxfId="74" priority="36" operator="greaterThanOrEqual">
      <formula>6</formula>
    </cfRule>
  </conditionalFormatting>
  <conditionalFormatting sqref="AA6:AD15">
    <cfRule type="cellIs" dxfId="73" priority="70" operator="equal">
      <formula>1</formula>
    </cfRule>
    <cfRule type="cellIs" dxfId="72" priority="72" operator="equal">
      <formula>3</formula>
    </cfRule>
    <cfRule type="cellIs" dxfId="71" priority="71" operator="equal">
      <formula>2</formula>
    </cfRule>
  </conditionalFormatting>
  <conditionalFormatting sqref="AE18">
    <cfRule type="cellIs" dxfId="70" priority="33" operator="greaterThanOrEqual">
      <formula>6</formula>
    </cfRule>
    <cfRule type="cellIs" dxfId="69" priority="31" operator="between">
      <formula>1</formula>
      <formula>2</formula>
    </cfRule>
    <cfRule type="cellIs" dxfId="68" priority="32" operator="between">
      <formula>3</formula>
      <formula>4</formula>
    </cfRule>
  </conditionalFormatting>
  <conditionalFormatting sqref="AG6:AJ15">
    <cfRule type="cellIs" dxfId="67" priority="85" operator="equal">
      <formula>1</formula>
    </cfRule>
    <cfRule type="cellIs" dxfId="66" priority="86" operator="equal">
      <formula>2</formula>
    </cfRule>
    <cfRule type="cellIs" dxfId="65" priority="87" operator="equal">
      <formula>3</formula>
    </cfRule>
  </conditionalFormatting>
  <conditionalFormatting sqref="AK18">
    <cfRule type="cellIs" dxfId="64" priority="28" operator="between">
      <formula>1</formula>
      <formula>2</formula>
    </cfRule>
    <cfRule type="cellIs" dxfId="63" priority="29" operator="between">
      <formula>3</formula>
      <formula>4</formula>
    </cfRule>
    <cfRule type="cellIs" dxfId="62" priority="30" operator="greaterThanOrEqual">
      <formula>6</formula>
    </cfRule>
  </conditionalFormatting>
  <conditionalFormatting sqref="AM6:AP15">
    <cfRule type="cellIs" dxfId="61" priority="84" operator="equal">
      <formula>3</formula>
    </cfRule>
    <cfRule type="cellIs" dxfId="60" priority="83" operator="equal">
      <formula>2</formula>
    </cfRule>
    <cfRule type="cellIs" dxfId="59" priority="82" operator="equal">
      <formula>1</formula>
    </cfRule>
  </conditionalFormatting>
  <conditionalFormatting sqref="AQ18">
    <cfRule type="cellIs" dxfId="58" priority="25" operator="between">
      <formula>1</formula>
      <formula>2</formula>
    </cfRule>
    <cfRule type="cellIs" dxfId="57" priority="26" operator="between">
      <formula>3</formula>
      <formula>4</formula>
    </cfRule>
    <cfRule type="cellIs" dxfId="56" priority="27" operator="greaterThanOrEqual">
      <formula>6</formula>
    </cfRule>
  </conditionalFormatting>
  <conditionalFormatting sqref="AS6:AV15">
    <cfRule type="cellIs" dxfId="55" priority="80" operator="equal">
      <formula>2</formula>
    </cfRule>
    <cfRule type="cellIs" dxfId="54" priority="81" operator="equal">
      <formula>3</formula>
    </cfRule>
    <cfRule type="cellIs" dxfId="53" priority="79" operator="equal">
      <formula>1</formula>
    </cfRule>
  </conditionalFormatting>
  <conditionalFormatting sqref="AW18">
    <cfRule type="cellIs" dxfId="52" priority="24" operator="greaterThanOrEqual">
      <formula>6</formula>
    </cfRule>
    <cfRule type="cellIs" dxfId="51" priority="22" operator="between">
      <formula>1</formula>
      <formula>2</formula>
    </cfRule>
    <cfRule type="cellIs" dxfId="50" priority="23" operator="between">
      <formula>3</formula>
      <formula>4</formula>
    </cfRule>
  </conditionalFormatting>
  <conditionalFormatting sqref="AY6:BB15">
    <cfRule type="cellIs" dxfId="49" priority="78" operator="equal">
      <formula>3</formula>
    </cfRule>
    <cfRule type="cellIs" dxfId="48" priority="76" operator="equal">
      <formula>1</formula>
    </cfRule>
    <cfRule type="cellIs" dxfId="47" priority="77" operator="equal">
      <formula>2</formula>
    </cfRule>
  </conditionalFormatting>
  <conditionalFormatting sqref="BC18">
    <cfRule type="cellIs" dxfId="46" priority="21" operator="greaterThanOrEqual">
      <formula>6</formula>
    </cfRule>
    <cfRule type="cellIs" dxfId="45" priority="20" operator="between">
      <formula>3</formula>
      <formula>4</formula>
    </cfRule>
    <cfRule type="cellIs" dxfId="44" priority="19" operator="between">
      <formula>1</formula>
      <formula>2</formula>
    </cfRule>
  </conditionalFormatting>
  <conditionalFormatting sqref="BE6:BH15">
    <cfRule type="cellIs" dxfId="43" priority="73" operator="equal">
      <formula>1</formula>
    </cfRule>
    <cfRule type="cellIs" dxfId="42" priority="74" operator="equal">
      <formula>2</formula>
    </cfRule>
    <cfRule type="cellIs" dxfId="41" priority="75" operator="equal">
      <formula>3</formula>
    </cfRule>
  </conditionalFormatting>
  <conditionalFormatting sqref="BI18">
    <cfRule type="cellIs" dxfId="40" priority="18" operator="greaterThanOrEqual">
      <formula>6</formula>
    </cfRule>
    <cfRule type="cellIs" dxfId="39" priority="17" operator="between">
      <formula>3</formula>
      <formula>4</formula>
    </cfRule>
    <cfRule type="cellIs" dxfId="38" priority="16" operator="between">
      <formula>1</formula>
      <formula>2</formula>
    </cfRule>
  </conditionalFormatting>
  <conditionalFormatting sqref="BK6:BN15">
    <cfRule type="cellIs" dxfId="37" priority="59" operator="equal">
      <formula>2</formula>
    </cfRule>
    <cfRule type="cellIs" dxfId="36" priority="58" operator="equal">
      <formula>1</formula>
    </cfRule>
    <cfRule type="cellIs" dxfId="35" priority="60" operator="equal">
      <formula>3</formula>
    </cfRule>
  </conditionalFormatting>
  <conditionalFormatting sqref="BO18">
    <cfRule type="cellIs" dxfId="34" priority="14" operator="between">
      <formula>3</formula>
      <formula>4</formula>
    </cfRule>
    <cfRule type="cellIs" dxfId="33" priority="13" operator="between">
      <formula>1</formula>
      <formula>2</formula>
    </cfRule>
    <cfRule type="cellIs" dxfId="32" priority="15" operator="greaterThanOrEqual">
      <formula>6</formula>
    </cfRule>
  </conditionalFormatting>
  <conditionalFormatting sqref="BQ6:BT15">
    <cfRule type="cellIs" dxfId="31" priority="66" operator="equal">
      <formula>3</formula>
    </cfRule>
    <cfRule type="cellIs" dxfId="30" priority="64" operator="equal">
      <formula>1</formula>
    </cfRule>
    <cfRule type="cellIs" dxfId="29" priority="65" operator="equal">
      <formula>2</formula>
    </cfRule>
  </conditionalFormatting>
  <conditionalFormatting sqref="BU18">
    <cfRule type="cellIs" dxfId="28" priority="11" operator="between">
      <formula>3</formula>
      <formula>4</formula>
    </cfRule>
    <cfRule type="cellIs" dxfId="27" priority="10" operator="between">
      <formula>1</formula>
      <formula>2</formula>
    </cfRule>
    <cfRule type="cellIs" dxfId="26" priority="12" operator="greaterThanOrEqual">
      <formula>6</formula>
    </cfRule>
  </conditionalFormatting>
  <conditionalFormatting sqref="BW6:BZ15">
    <cfRule type="cellIs" dxfId="25" priority="56" operator="equal">
      <formula>2</formula>
    </cfRule>
    <cfRule type="cellIs" dxfId="24" priority="57" operator="equal">
      <formula>3</formula>
    </cfRule>
    <cfRule type="cellIs" dxfId="23" priority="55" operator="equal">
      <formula>1</formula>
    </cfRule>
  </conditionalFormatting>
  <conditionalFormatting sqref="CA18">
    <cfRule type="cellIs" dxfId="22" priority="9" operator="greaterThanOrEqual">
      <formula>6</formula>
    </cfRule>
    <cfRule type="cellIs" dxfId="21" priority="8" operator="between">
      <formula>3</formula>
      <formula>4</formula>
    </cfRule>
    <cfRule type="cellIs" dxfId="20" priority="7" operator="between">
      <formula>1</formula>
      <formula>2</formula>
    </cfRule>
  </conditionalFormatting>
  <conditionalFormatting sqref="CC6:CF15">
    <cfRule type="cellIs" dxfId="19" priority="61" operator="equal">
      <formula>1</formula>
    </cfRule>
    <cfRule type="cellIs" dxfId="18" priority="62" operator="equal">
      <formula>2</formula>
    </cfRule>
    <cfRule type="cellIs" dxfId="17" priority="63" operator="equal">
      <formula>3</formula>
    </cfRule>
  </conditionalFormatting>
  <conditionalFormatting sqref="CG18">
    <cfRule type="cellIs" dxfId="16" priority="6" operator="greaterThanOrEqual">
      <formula>6</formula>
    </cfRule>
    <cfRule type="cellIs" dxfId="15" priority="5" operator="between">
      <formula>3</formula>
      <formula>4</formula>
    </cfRule>
    <cfRule type="cellIs" dxfId="14" priority="4" operator="between">
      <formula>1</formula>
      <formula>2</formula>
    </cfRule>
  </conditionalFormatting>
  <conditionalFormatting sqref="CI6">
    <cfRule type="cellIs" dxfId="13" priority="172" operator="equal">
      <formula>1</formula>
    </cfRule>
    <cfRule type="cellIs" dxfId="12" priority="173" operator="equal">
      <formula>2</formula>
    </cfRule>
    <cfRule type="cellIs" dxfId="11" priority="174" operator="equal">
      <formula>3</formula>
    </cfRule>
  </conditionalFormatting>
  <conditionalFormatting sqref="CJ6:CL15">
    <cfRule type="cellIs" dxfId="10" priority="67" operator="equal">
      <formula>1</formula>
    </cfRule>
    <cfRule type="cellIs" dxfId="9" priority="68" operator="equal">
      <formula>2</formula>
    </cfRule>
    <cfRule type="cellIs" dxfId="8" priority="69" operator="equal">
      <formula>3</formula>
    </cfRule>
  </conditionalFormatting>
  <conditionalFormatting sqref="CM18">
    <cfRule type="cellIs" dxfId="7" priority="3" operator="greaterThanOrEqual">
      <formula>6</formula>
    </cfRule>
    <cfRule type="cellIs" dxfId="6" priority="2" operator="between">
      <formula>3</formula>
      <formula>4</formula>
    </cfRule>
    <cfRule type="cellIs" dxfId="5" priority="1" operator="between">
      <formula>1</formula>
      <formula>2</formula>
    </cfRule>
  </conditionalFormatting>
  <hyperlinks>
    <hyperlink ref="C15" r:id="rId1" xr:uid="{90B6BC79-CF4F-4447-8CBD-AEDCAF0650A2}"/>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242D-BCE9-4598-A9EC-96AA678F882B}">
  <sheetPr>
    <tabColor rgb="FF92D050"/>
  </sheetPr>
  <dimension ref="B1:R15"/>
  <sheetViews>
    <sheetView zoomScale="80" zoomScaleNormal="80" workbookViewId="0"/>
  </sheetViews>
  <sheetFormatPr defaultRowHeight="14.25" x14ac:dyDescent="0.2"/>
  <cols>
    <col min="2" max="2" width="11.75" customWidth="1"/>
    <col min="3" max="3" width="24.375" customWidth="1"/>
    <col min="4" max="17" width="14.625" customWidth="1"/>
    <col min="18" max="18" width="18.125" customWidth="1"/>
  </cols>
  <sheetData>
    <row r="1" spans="2:18" ht="15" customHeight="1" thickBot="1" x14ac:dyDescent="0.25"/>
    <row r="2" spans="2:18" ht="15.75" customHeight="1" x14ac:dyDescent="0.25">
      <c r="B2" s="191" t="s">
        <v>11</v>
      </c>
      <c r="C2" s="194" t="s">
        <v>12</v>
      </c>
      <c r="D2" s="197" t="s">
        <v>14</v>
      </c>
      <c r="E2" s="198"/>
      <c r="F2" s="198"/>
      <c r="G2" s="198"/>
      <c r="H2" s="198"/>
      <c r="I2" s="198"/>
      <c r="J2" s="198"/>
      <c r="K2" s="198"/>
      <c r="L2" s="198"/>
      <c r="M2" s="198"/>
      <c r="N2" s="198"/>
      <c r="O2" s="198"/>
      <c r="P2" s="198"/>
      <c r="Q2" s="198"/>
      <c r="R2" s="199"/>
    </row>
    <row r="3" spans="2:18" ht="72" customHeight="1" x14ac:dyDescent="0.25">
      <c r="B3" s="192"/>
      <c r="C3" s="195"/>
      <c r="D3" s="82" t="s">
        <v>15</v>
      </c>
      <c r="E3" s="83" t="s">
        <v>130</v>
      </c>
      <c r="F3" s="83" t="s">
        <v>131</v>
      </c>
      <c r="G3" s="83" t="s">
        <v>18</v>
      </c>
      <c r="H3" s="83" t="s">
        <v>19</v>
      </c>
      <c r="I3" s="83" t="s">
        <v>132</v>
      </c>
      <c r="J3" s="83" t="s">
        <v>21</v>
      </c>
      <c r="K3" s="83" t="s">
        <v>22</v>
      </c>
      <c r="L3" s="83" t="s">
        <v>23</v>
      </c>
      <c r="M3" s="83" t="s">
        <v>24</v>
      </c>
      <c r="N3" s="83" t="s">
        <v>25</v>
      </c>
      <c r="O3" s="83" t="s">
        <v>26</v>
      </c>
      <c r="P3" s="83" t="s">
        <v>27</v>
      </c>
      <c r="Q3" s="83" t="s">
        <v>28</v>
      </c>
      <c r="R3" s="84" t="s">
        <v>29</v>
      </c>
    </row>
    <row r="4" spans="2:18" ht="14.45" customHeight="1" thickBot="1" x14ac:dyDescent="0.3">
      <c r="B4" s="193"/>
      <c r="C4" s="196"/>
      <c r="D4" s="82" t="s">
        <v>133</v>
      </c>
      <c r="E4" s="83" t="s">
        <v>133</v>
      </c>
      <c r="F4" s="83" t="s">
        <v>133</v>
      </c>
      <c r="G4" s="83" t="s">
        <v>133</v>
      </c>
      <c r="H4" s="83" t="s">
        <v>133</v>
      </c>
      <c r="I4" s="83" t="s">
        <v>133</v>
      </c>
      <c r="J4" s="83" t="s">
        <v>133</v>
      </c>
      <c r="K4" s="83" t="s">
        <v>133</v>
      </c>
      <c r="L4" s="83" t="s">
        <v>133</v>
      </c>
      <c r="M4" s="83" t="s">
        <v>133</v>
      </c>
      <c r="N4" s="83" t="s">
        <v>133</v>
      </c>
      <c r="O4" s="83" t="s">
        <v>133</v>
      </c>
      <c r="P4" s="83" t="s">
        <v>133</v>
      </c>
      <c r="Q4" s="83" t="s">
        <v>133</v>
      </c>
      <c r="R4" s="83" t="s">
        <v>133</v>
      </c>
    </row>
    <row r="5" spans="2:18" ht="14.45" hidden="1" customHeight="1" thickBot="1" x14ac:dyDescent="0.3">
      <c r="B5" s="58"/>
      <c r="C5" s="59"/>
      <c r="D5" s="85"/>
      <c r="E5" s="60">
        <v>6</v>
      </c>
      <c r="F5" s="60">
        <v>12</v>
      </c>
      <c r="G5" s="60">
        <v>18</v>
      </c>
      <c r="H5" s="60">
        <v>24</v>
      </c>
      <c r="I5" s="60">
        <v>30</v>
      </c>
      <c r="J5" s="60">
        <v>36</v>
      </c>
      <c r="K5" s="60">
        <v>42</v>
      </c>
      <c r="L5" s="60">
        <v>48</v>
      </c>
      <c r="M5" s="60">
        <v>54</v>
      </c>
      <c r="N5" s="60">
        <v>60</v>
      </c>
      <c r="O5" s="60">
        <v>66</v>
      </c>
      <c r="P5" s="60">
        <v>72</v>
      </c>
      <c r="Q5" s="60">
        <v>78</v>
      </c>
      <c r="R5" s="60">
        <v>84</v>
      </c>
    </row>
    <row r="6" spans="2:18" ht="33" customHeight="1" x14ac:dyDescent="0.2">
      <c r="B6" s="68" t="str">
        <f>'Climate Impact Screening'!A6</f>
        <v>Land</v>
      </c>
      <c r="C6" s="69" t="str">
        <f>'Climate Impact Screening'!B6</f>
        <v>Woodland</v>
      </c>
      <c r="D6" s="70">
        <f>'Climate Impact Screening'!G6</f>
        <v>4</v>
      </c>
      <c r="E6" s="71">
        <f ca="1">OFFSET('Climate Impact Screening'!$G6,0,E$5)</f>
        <v>3</v>
      </c>
      <c r="F6" s="71">
        <f ca="1">OFFSET('Climate Impact Screening'!$G6,0,F$5)</f>
        <v>4</v>
      </c>
      <c r="G6" s="71">
        <f ca="1">OFFSET('Climate Impact Screening'!$G6,0,G$5)</f>
        <v>2</v>
      </c>
      <c r="H6" s="71">
        <f ca="1">OFFSET('Climate Impact Screening'!$G6,0,H$5)</f>
        <v>6</v>
      </c>
      <c r="I6" s="71">
        <f ca="1">OFFSET('Climate Impact Screening'!$G6,0,I$5)</f>
        <v>4</v>
      </c>
      <c r="J6" s="71">
        <f ca="1">OFFSET('Climate Impact Screening'!$G6,0,J$5)</f>
        <v>6</v>
      </c>
      <c r="K6" s="71">
        <f ca="1">OFFSET('Climate Impact Screening'!$G6,0,K$5)</f>
        <v>4</v>
      </c>
      <c r="L6" s="71">
        <f ca="1">OFFSET('Climate Impact Screening'!$G6,0,L$5)</f>
        <v>4</v>
      </c>
      <c r="M6" s="71">
        <f ca="1">OFFSET('Climate Impact Screening'!$G6,0,M$5)</f>
        <v>2</v>
      </c>
      <c r="N6" s="71">
        <f ca="1">OFFSET('Climate Impact Screening'!$G6,0,N$5)</f>
        <v>2</v>
      </c>
      <c r="O6" s="71">
        <f ca="1">OFFSET('Climate Impact Screening'!$G6,0,O$5)</f>
        <v>6</v>
      </c>
      <c r="P6" s="71">
        <f ca="1">OFFSET('Climate Impact Screening'!$G6,0,P$5)</f>
        <v>6</v>
      </c>
      <c r="Q6" s="71">
        <f ca="1">OFFSET('Climate Impact Screening'!$G6,0,Q$5)</f>
        <v>2</v>
      </c>
      <c r="R6" s="72">
        <f ca="1">OFFSET('Climate Impact Screening'!$G6,0,R$5)</f>
        <v>6</v>
      </c>
    </row>
    <row r="7" spans="2:18" ht="33" customHeight="1" x14ac:dyDescent="0.2">
      <c r="B7" s="49" t="str">
        <f>'Climate Impact Screening'!A7</f>
        <v>Land</v>
      </c>
      <c r="C7" s="73" t="str">
        <f>'Climate Impact Screening'!B7</f>
        <v>Woodland Strips</v>
      </c>
      <c r="D7" s="74">
        <f>'Climate Impact Screening'!G7</f>
        <v>6</v>
      </c>
      <c r="E7" s="75">
        <f ca="1">OFFSET('Climate Impact Screening'!$G7,0,E$5)</f>
        <v>6</v>
      </c>
      <c r="F7" s="75">
        <f ca="1">OFFSET('Climate Impact Screening'!$G7,0,F$5)</f>
        <v>4</v>
      </c>
      <c r="G7" s="75">
        <f ca="1">OFFSET('Climate Impact Screening'!$G7,0,G$5)</f>
        <v>2</v>
      </c>
      <c r="H7" s="75">
        <f ca="1">OFFSET('Climate Impact Screening'!$G7,0,H$5)</f>
        <v>6</v>
      </c>
      <c r="I7" s="75">
        <f ca="1">OFFSET('Climate Impact Screening'!$G7,0,I$5)</f>
        <v>4</v>
      </c>
      <c r="J7" s="75">
        <f ca="1">OFFSET('Climate Impact Screening'!$G7,0,J$5)</f>
        <v>6</v>
      </c>
      <c r="K7" s="75">
        <f ca="1">OFFSET('Climate Impact Screening'!$G7,0,K$5)</f>
        <v>6</v>
      </c>
      <c r="L7" s="75">
        <f ca="1">OFFSET('Climate Impact Screening'!$G7,0,L$5)</f>
        <v>6</v>
      </c>
      <c r="M7" s="75">
        <f ca="1">OFFSET('Climate Impact Screening'!$G7,0,M$5)</f>
        <v>4</v>
      </c>
      <c r="N7" s="75">
        <f ca="1">OFFSET('Climate Impact Screening'!$G7,0,N$5)</f>
        <v>2</v>
      </c>
      <c r="O7" s="75">
        <f ca="1">OFFSET('Climate Impact Screening'!$G7,0,O$5)</f>
        <v>6</v>
      </c>
      <c r="P7" s="75">
        <f ca="1">OFFSET('Climate Impact Screening'!$G7,0,P$5)</f>
        <v>6</v>
      </c>
      <c r="Q7" s="75">
        <f ca="1">OFFSET('Climate Impact Screening'!$G7,0,Q$5)</f>
        <v>2</v>
      </c>
      <c r="R7" s="76">
        <f ca="1">OFFSET('Climate Impact Screening'!$G7,0,R$5)</f>
        <v>6</v>
      </c>
    </row>
    <row r="8" spans="2:18" ht="33" customHeight="1" x14ac:dyDescent="0.2">
      <c r="B8" s="49" t="str">
        <f>'Climate Impact Screening'!A8</f>
        <v>Land</v>
      </c>
      <c r="C8" s="73" t="str">
        <f>'Climate Impact Screening'!B8</f>
        <v>Treelines</v>
      </c>
      <c r="D8" s="74">
        <f>'Climate Impact Screening'!G8</f>
        <v>6</v>
      </c>
      <c r="E8" s="75">
        <f ca="1">OFFSET('Climate Impact Screening'!$G8,0,E$5)</f>
        <v>6</v>
      </c>
      <c r="F8" s="75">
        <f ca="1">OFFSET('Climate Impact Screening'!$G8,0,F$5)</f>
        <v>4</v>
      </c>
      <c r="G8" s="75">
        <f ca="1">OFFSET('Climate Impact Screening'!$G8,0,G$5)</f>
        <v>2</v>
      </c>
      <c r="H8" s="75">
        <f ca="1">OFFSET('Climate Impact Screening'!$G8,0,H$5)</f>
        <v>6</v>
      </c>
      <c r="I8" s="75">
        <f ca="1">OFFSET('Climate Impact Screening'!$G8,0,I$5)</f>
        <v>4</v>
      </c>
      <c r="J8" s="75">
        <f ca="1">OFFSET('Climate Impact Screening'!$G8,0,J$5)</f>
        <v>6</v>
      </c>
      <c r="K8" s="75">
        <f ca="1">OFFSET('Climate Impact Screening'!$G8,0,K$5)</f>
        <v>6</v>
      </c>
      <c r="L8" s="75">
        <f ca="1">OFFSET('Climate Impact Screening'!$G8,0,L$5)</f>
        <v>6</v>
      </c>
      <c r="M8" s="75">
        <f ca="1">OFFSET('Climate Impact Screening'!$G8,0,M$5)</f>
        <v>4</v>
      </c>
      <c r="N8" s="75">
        <f ca="1">OFFSET('Climate Impact Screening'!$G8,0,N$5)</f>
        <v>4</v>
      </c>
      <c r="O8" s="75">
        <f ca="1">OFFSET('Climate Impact Screening'!$G8,0,O$5)</f>
        <v>6</v>
      </c>
      <c r="P8" s="75">
        <f ca="1">OFFSET('Climate Impact Screening'!$G8,0,P$5)</f>
        <v>6</v>
      </c>
      <c r="Q8" s="75">
        <f ca="1">OFFSET('Climate Impact Screening'!$G8,0,Q$5)</f>
        <v>2</v>
      </c>
      <c r="R8" s="76">
        <f ca="1">OFFSET('Climate Impact Screening'!$G8,0,R$5)</f>
        <v>6</v>
      </c>
    </row>
    <row r="9" spans="2:18" ht="33" customHeight="1" x14ac:dyDescent="0.2">
      <c r="B9" s="49" t="str">
        <f>'Climate Impact Screening'!A9</f>
        <v>Land</v>
      </c>
      <c r="C9" s="73" t="str">
        <f>'Climate Impact Screening'!B9</f>
        <v>Individual trees or groups</v>
      </c>
      <c r="D9" s="74">
        <f>'Climate Impact Screening'!G9</f>
        <v>6</v>
      </c>
      <c r="E9" s="75">
        <f ca="1">OFFSET('Climate Impact Screening'!$G9,0,E$5)</f>
        <v>6</v>
      </c>
      <c r="F9" s="75">
        <f ca="1">OFFSET('Climate Impact Screening'!$G9,0,F$5)</f>
        <v>6</v>
      </c>
      <c r="G9" s="75">
        <f ca="1">OFFSET('Climate Impact Screening'!$G9,0,G$5)</f>
        <v>2</v>
      </c>
      <c r="H9" s="75">
        <f ca="1">OFFSET('Climate Impact Screening'!$G9,0,H$5)</f>
        <v>6</v>
      </c>
      <c r="I9" s="75">
        <f ca="1">OFFSET('Climate Impact Screening'!$G9,0,I$5)</f>
        <v>4</v>
      </c>
      <c r="J9" s="75">
        <f ca="1">OFFSET('Climate Impact Screening'!$G9,0,J$5)</f>
        <v>6</v>
      </c>
      <c r="K9" s="75">
        <f ca="1">OFFSET('Climate Impact Screening'!$G9,0,K$5)</f>
        <v>6</v>
      </c>
      <c r="L9" s="75">
        <f ca="1">OFFSET('Climate Impact Screening'!$G9,0,L$5)</f>
        <v>6</v>
      </c>
      <c r="M9" s="75">
        <f ca="1">OFFSET('Climate Impact Screening'!$G9,0,M$5)</f>
        <v>4</v>
      </c>
      <c r="N9" s="75">
        <f ca="1">OFFSET('Climate Impact Screening'!$G9,0,N$5)</f>
        <v>4</v>
      </c>
      <c r="O9" s="75">
        <f ca="1">OFFSET('Climate Impact Screening'!$G9,0,O$5)</f>
        <v>6</v>
      </c>
      <c r="P9" s="75">
        <f ca="1">OFFSET('Climate Impact Screening'!$G9,0,P$5)</f>
        <v>6</v>
      </c>
      <c r="Q9" s="75">
        <f ca="1">OFFSET('Climate Impact Screening'!$G9,0,Q$5)</f>
        <v>2</v>
      </c>
      <c r="R9" s="76">
        <f ca="1">OFFSET('Climate Impact Screening'!$G9,0,R$5)</f>
        <v>6</v>
      </c>
    </row>
    <row r="10" spans="2:18" ht="33" customHeight="1" x14ac:dyDescent="0.2">
      <c r="B10" s="49" t="str">
        <f>'Climate Impact Screening'!A10</f>
        <v>Land</v>
      </c>
      <c r="C10" s="73" t="str">
        <f>'Climate Impact Screening'!B10</f>
        <v>Hedges</v>
      </c>
      <c r="D10" s="74">
        <f>'Climate Impact Screening'!G10</f>
        <v>6</v>
      </c>
      <c r="E10" s="75">
        <f ca="1">OFFSET('Climate Impact Screening'!$G10,0,E$5)</f>
        <v>6</v>
      </c>
      <c r="F10" s="75">
        <f ca="1">OFFSET('Climate Impact Screening'!$G10,0,F$5)</f>
        <v>4</v>
      </c>
      <c r="G10" s="75">
        <f ca="1">OFFSET('Climate Impact Screening'!$G10,0,G$5)</f>
        <v>2</v>
      </c>
      <c r="H10" s="75">
        <f ca="1">OFFSET('Climate Impact Screening'!$G10,0,H$5)</f>
        <v>6</v>
      </c>
      <c r="I10" s="75">
        <f ca="1">OFFSET('Climate Impact Screening'!$G10,0,I$5)</f>
        <v>4</v>
      </c>
      <c r="J10" s="75">
        <f ca="1">OFFSET('Climate Impact Screening'!$G10,0,J$5)</f>
        <v>6</v>
      </c>
      <c r="K10" s="75">
        <f ca="1">OFFSET('Climate Impact Screening'!$G10,0,K$5)</f>
        <v>6</v>
      </c>
      <c r="L10" s="75">
        <f ca="1">OFFSET('Climate Impact Screening'!$G10,0,L$5)</f>
        <v>6</v>
      </c>
      <c r="M10" s="75">
        <f ca="1">OFFSET('Climate Impact Screening'!$G10,0,M$5)</f>
        <v>2</v>
      </c>
      <c r="N10" s="75">
        <f ca="1">OFFSET('Climate Impact Screening'!$G10,0,N$5)</f>
        <v>4</v>
      </c>
      <c r="O10" s="75">
        <f ca="1">OFFSET('Climate Impact Screening'!$G10,0,O$5)</f>
        <v>6</v>
      </c>
      <c r="P10" s="75">
        <f ca="1">OFFSET('Climate Impact Screening'!$G10,0,P$5)</f>
        <v>6</v>
      </c>
      <c r="Q10" s="75">
        <f ca="1">OFFSET('Climate Impact Screening'!$G10,0,Q$5)</f>
        <v>2</v>
      </c>
      <c r="R10" s="76">
        <f ca="1">OFFSET('Climate Impact Screening'!$G10,0,R$5)</f>
        <v>6</v>
      </c>
    </row>
    <row r="11" spans="2:18" ht="33" customHeight="1" x14ac:dyDescent="0.2">
      <c r="B11" s="49" t="str">
        <f>'Climate Impact Screening'!A11</f>
        <v>Land</v>
      </c>
      <c r="C11" s="73" t="str">
        <f>'Climate Impact Screening'!B11</f>
        <v>Grass verge</v>
      </c>
      <c r="D11" s="74">
        <f>'Climate Impact Screening'!G11</f>
        <v>6</v>
      </c>
      <c r="E11" s="75">
        <f ca="1">OFFSET('Climate Impact Screening'!$G11,0,E$5)</f>
        <v>9</v>
      </c>
      <c r="F11" s="75">
        <f ca="1">OFFSET('Climate Impact Screening'!$G11,0,F$5)</f>
        <v>9</v>
      </c>
      <c r="G11" s="75">
        <f ca="1">OFFSET('Climate Impact Screening'!$G11,0,G$5)</f>
        <v>2</v>
      </c>
      <c r="H11" s="75">
        <f ca="1">OFFSET('Climate Impact Screening'!$G11,0,H$5)</f>
        <v>6</v>
      </c>
      <c r="I11" s="75">
        <f ca="1">OFFSET('Climate Impact Screening'!$G11,0,I$5)</f>
        <v>4</v>
      </c>
      <c r="J11" s="75">
        <f ca="1">OFFSET('Climate Impact Screening'!$G11,0,J$5)</f>
        <v>6</v>
      </c>
      <c r="K11" s="75">
        <f ca="1">OFFSET('Climate Impact Screening'!$G11,0,K$5)</f>
        <v>4</v>
      </c>
      <c r="L11" s="75">
        <f ca="1">OFFSET('Climate Impact Screening'!$G11,0,L$5)</f>
        <v>2</v>
      </c>
      <c r="M11" s="75">
        <f ca="1">OFFSET('Climate Impact Screening'!$G11,0,M$5)</f>
        <v>2</v>
      </c>
      <c r="N11" s="75">
        <f ca="1">OFFSET('Climate Impact Screening'!$G11,0,N$5)</f>
        <v>2</v>
      </c>
      <c r="O11" s="75">
        <f ca="1">OFFSET('Climate Impact Screening'!$G11,0,O$5)</f>
        <v>6</v>
      </c>
      <c r="P11" s="75">
        <f ca="1">OFFSET('Climate Impact Screening'!$G11,0,P$5)</f>
        <v>6</v>
      </c>
      <c r="Q11" s="75">
        <f ca="1">OFFSET('Climate Impact Screening'!$G11,0,Q$5)</f>
        <v>2</v>
      </c>
      <c r="R11" s="76">
        <f ca="1">OFFSET('Climate Impact Screening'!$G11,0,R$5)</f>
        <v>6</v>
      </c>
    </row>
    <row r="12" spans="2:18" ht="33" customHeight="1" x14ac:dyDescent="0.2">
      <c r="B12" s="49" t="str">
        <f>'Climate Impact Screening'!A12</f>
        <v>Land</v>
      </c>
      <c r="C12" s="73" t="str">
        <f>'Climate Impact Screening'!B12</f>
        <v>Soil</v>
      </c>
      <c r="D12" s="74">
        <f>'Climate Impact Screening'!G12</f>
        <v>6</v>
      </c>
      <c r="E12" s="75">
        <f ca="1">OFFSET('Climate Impact Screening'!$G12,0,E$5)</f>
        <v>9</v>
      </c>
      <c r="F12" s="75">
        <f ca="1">OFFSET('Climate Impact Screening'!$G12,0,F$5)</f>
        <v>9</v>
      </c>
      <c r="G12" s="75">
        <f ca="1">OFFSET('Climate Impact Screening'!$G12,0,G$5)</f>
        <v>2</v>
      </c>
      <c r="H12" s="75">
        <f ca="1">OFFSET('Climate Impact Screening'!$G12,0,H$5)</f>
        <v>6</v>
      </c>
      <c r="I12" s="75">
        <f ca="1">OFFSET('Climate Impact Screening'!$G12,0,I$5)</f>
        <v>4</v>
      </c>
      <c r="J12" s="75">
        <f ca="1">OFFSET('Climate Impact Screening'!$G12,0,J$5)</f>
        <v>6</v>
      </c>
      <c r="K12" s="75">
        <f ca="1">OFFSET('Climate Impact Screening'!$G12,0,K$5)</f>
        <v>6</v>
      </c>
      <c r="L12" s="75">
        <f ca="1">OFFSET('Climate Impact Screening'!$G12,0,L$5)</f>
        <v>4</v>
      </c>
      <c r="M12" s="75">
        <f ca="1">OFFSET('Climate Impact Screening'!$G12,0,M$5)</f>
        <v>2</v>
      </c>
      <c r="N12" s="75">
        <f ca="1">OFFSET('Climate Impact Screening'!$G12,0,N$5)</f>
        <v>2</v>
      </c>
      <c r="O12" s="75">
        <f ca="1">OFFSET('Climate Impact Screening'!$G12,0,O$5)</f>
        <v>6</v>
      </c>
      <c r="P12" s="75">
        <f ca="1">OFFSET('Climate Impact Screening'!$G12,0,P$5)</f>
        <v>6</v>
      </c>
      <c r="Q12" s="75">
        <f ca="1">OFFSET('Climate Impact Screening'!$G12,0,Q$5)</f>
        <v>2</v>
      </c>
      <c r="R12" s="76">
        <f ca="1">OFFSET('Climate Impact Screening'!$G12,0,R$5)</f>
        <v>4</v>
      </c>
    </row>
    <row r="13" spans="2:18" ht="33" customHeight="1" x14ac:dyDescent="0.2">
      <c r="B13" s="49" t="str">
        <f>'Climate Impact Screening'!A13</f>
        <v>Land</v>
      </c>
      <c r="C13" s="73" t="str">
        <f>'Climate Impact Screening'!B13</f>
        <v>Wetland / Pond / Waterbody</v>
      </c>
      <c r="D13" s="74">
        <f>'Climate Impact Screening'!G13</f>
        <v>6</v>
      </c>
      <c r="E13" s="75">
        <f ca="1">OFFSET('Climate Impact Screening'!$G13,0,E$5)</f>
        <v>9</v>
      </c>
      <c r="F13" s="75">
        <f ca="1">OFFSET('Climate Impact Screening'!$G13,0,F$5)</f>
        <v>6</v>
      </c>
      <c r="G13" s="75">
        <f ca="1">OFFSET('Climate Impact Screening'!$G13,0,G$5)</f>
        <v>2</v>
      </c>
      <c r="H13" s="75">
        <f ca="1">OFFSET('Climate Impact Screening'!$G13,0,H$5)</f>
        <v>6</v>
      </c>
      <c r="I13" s="75">
        <f ca="1">OFFSET('Climate Impact Screening'!$G13,0,I$5)</f>
        <v>2</v>
      </c>
      <c r="J13" s="75">
        <f ca="1">OFFSET('Climate Impact Screening'!$G13,0,J$5)</f>
        <v>6</v>
      </c>
      <c r="K13" s="75">
        <f ca="1">OFFSET('Climate Impact Screening'!$G13,0,K$5)</f>
        <v>6</v>
      </c>
      <c r="L13" s="75">
        <f ca="1">OFFSET('Climate Impact Screening'!$G13,0,L$5)</f>
        <v>2</v>
      </c>
      <c r="M13" s="75">
        <f ca="1">OFFSET('Climate Impact Screening'!$G13,0,M$5)</f>
        <v>2</v>
      </c>
      <c r="N13" s="75">
        <f ca="1">OFFSET('Climate Impact Screening'!$G13,0,N$5)</f>
        <v>4</v>
      </c>
      <c r="O13" s="75">
        <f ca="1">OFFSET('Climate Impact Screening'!$G13,0,O$5)</f>
        <v>6</v>
      </c>
      <c r="P13" s="75">
        <f ca="1">OFFSET('Climate Impact Screening'!$G13,0,P$5)</f>
        <v>6</v>
      </c>
      <c r="Q13" s="75">
        <f ca="1">OFFSET('Climate Impact Screening'!$G13,0,Q$5)</f>
        <v>2</v>
      </c>
      <c r="R13" s="76">
        <f ca="1">OFFSET('Climate Impact Screening'!$G13,0,R$5)</f>
        <v>4</v>
      </c>
    </row>
    <row r="14" spans="2:18" ht="33" customHeight="1" x14ac:dyDescent="0.2">
      <c r="B14" s="49" t="str">
        <f>'Climate Impact Screening'!A14</f>
        <v>Land</v>
      </c>
      <c r="C14" s="73" t="str">
        <f>'Climate Impact Screening'!B14</f>
        <v>Feature / Ornamental Areas</v>
      </c>
      <c r="D14" s="74">
        <f>'Climate Impact Screening'!G14</f>
        <v>6</v>
      </c>
      <c r="E14" s="75">
        <f ca="1">OFFSET('Climate Impact Screening'!$G14,0,E$5)</f>
        <v>9</v>
      </c>
      <c r="F14" s="75">
        <f ca="1">OFFSET('Climate Impact Screening'!$G14,0,F$5)</f>
        <v>9</v>
      </c>
      <c r="G14" s="75">
        <f ca="1">OFFSET('Climate Impact Screening'!$G14,0,G$5)</f>
        <v>2</v>
      </c>
      <c r="H14" s="75">
        <f ca="1">OFFSET('Climate Impact Screening'!$G14,0,H$5)</f>
        <v>4</v>
      </c>
      <c r="I14" s="75">
        <f ca="1">OFFSET('Climate Impact Screening'!$G14,0,I$5)</f>
        <v>2</v>
      </c>
      <c r="J14" s="75">
        <f ca="1">OFFSET('Climate Impact Screening'!$G14,0,J$5)</f>
        <v>4</v>
      </c>
      <c r="K14" s="75">
        <f ca="1">OFFSET('Climate Impact Screening'!$G14,0,K$5)</f>
        <v>4</v>
      </c>
      <c r="L14" s="75">
        <f ca="1">OFFSET('Climate Impact Screening'!$G14,0,L$5)</f>
        <v>6</v>
      </c>
      <c r="M14" s="75">
        <f ca="1">OFFSET('Climate Impact Screening'!$G14,0,M$5)</f>
        <v>2</v>
      </c>
      <c r="N14" s="75">
        <f ca="1">OFFSET('Climate Impact Screening'!$G14,0,N$5)</f>
        <v>4</v>
      </c>
      <c r="O14" s="75">
        <f ca="1">OFFSET('Climate Impact Screening'!$G14,0,O$5)</f>
        <v>6</v>
      </c>
      <c r="P14" s="75">
        <f ca="1">OFFSET('Climate Impact Screening'!$G14,0,P$5)</f>
        <v>6</v>
      </c>
      <c r="Q14" s="75">
        <f ca="1">OFFSET('Climate Impact Screening'!$G14,0,Q$5)</f>
        <v>2</v>
      </c>
      <c r="R14" s="76">
        <f ca="1">OFFSET('Climate Impact Screening'!$G14,0,R$5)</f>
        <v>4</v>
      </c>
    </row>
    <row r="15" spans="2:18" ht="30" customHeight="1" thickBot="1" x14ac:dyDescent="0.25">
      <c r="B15" s="77" t="str">
        <f>'Climate Impact Screening'!A15</f>
        <v>Land</v>
      </c>
      <c r="C15" s="78" t="str">
        <f>'Climate Impact Screening'!B15</f>
        <v>Grass track</v>
      </c>
      <c r="D15" s="79">
        <f>'Climate Impact Screening'!G15</f>
        <v>6</v>
      </c>
      <c r="E15" s="80">
        <f ca="1">OFFSET('Climate Impact Screening'!$G15,0,E$5)</f>
        <v>9</v>
      </c>
      <c r="F15" s="80">
        <f ca="1">OFFSET('Climate Impact Screening'!$G15,0,F$5)</f>
        <v>9</v>
      </c>
      <c r="G15" s="80">
        <f ca="1">OFFSET('Climate Impact Screening'!$G15,0,G$5)</f>
        <v>4</v>
      </c>
      <c r="H15" s="80">
        <f ca="1">OFFSET('Climate Impact Screening'!$G15,0,H$5)</f>
        <v>6</v>
      </c>
      <c r="I15" s="80">
        <f ca="1">OFFSET('Climate Impact Screening'!$G15,0,I$5)</f>
        <v>6</v>
      </c>
      <c r="J15" s="80">
        <f ca="1">OFFSET('Climate Impact Screening'!$G15,0,J$5)</f>
        <v>6</v>
      </c>
      <c r="K15" s="80">
        <f ca="1">OFFSET('Climate Impact Screening'!$G15,0,K$5)</f>
        <v>4</v>
      </c>
      <c r="L15" s="80">
        <f ca="1">OFFSET('Climate Impact Screening'!$G15,0,L$5)</f>
        <v>2</v>
      </c>
      <c r="M15" s="80">
        <f ca="1">OFFSET('Climate Impact Screening'!$G15,0,M$5)</f>
        <v>2</v>
      </c>
      <c r="N15" s="80">
        <f ca="1">OFFSET('Climate Impact Screening'!$G15,0,N$5)</f>
        <v>2</v>
      </c>
      <c r="O15" s="80">
        <f ca="1">OFFSET('Climate Impact Screening'!$G15,0,O$5)</f>
        <v>6</v>
      </c>
      <c r="P15" s="80">
        <f ca="1">OFFSET('Climate Impact Screening'!$G15,0,P$5)</f>
        <v>6</v>
      </c>
      <c r="Q15" s="80">
        <f ca="1">OFFSET('Climate Impact Screening'!$G15,0,Q$5)</f>
        <v>2</v>
      </c>
      <c r="R15" s="81">
        <f ca="1">OFFSET('Climate Impact Screening'!$G15,0,R$5)</f>
        <v>2</v>
      </c>
    </row>
  </sheetData>
  <sheetProtection algorithmName="SHA-512" hashValue="t9LAqRk8Frzp6QAUk6R/xmqBSoGToe4ZrK8GGc3fSWW7FXmVfN38yjraps1mvfUywtPlHd6lmHfpsDVW9oVKVA==" saltValue="9r1h06mW3E2i3eJhIURj8Q==" spinCount="100000" sheet="1" objects="1" scenarios="1"/>
  <mergeCells count="3">
    <mergeCell ref="B2:B4"/>
    <mergeCell ref="C2:C4"/>
    <mergeCell ref="D2:R2"/>
  </mergeCells>
  <conditionalFormatting sqref="D6:R15">
    <cfRule type="cellIs" dxfId="4" priority="4" operator="between">
      <formula>1</formula>
      <formula>2</formula>
    </cfRule>
    <cfRule type="cellIs" dxfId="3" priority="5" operator="between">
      <formula>3</formula>
      <formula>4</formula>
    </cfRule>
    <cfRule type="cellIs" dxfId="2" priority="6" operator="greaterThanOrEqual">
      <formula>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A5BB-B39C-4F0C-A040-403FDF945CEB}">
  <sheetPr>
    <tabColor rgb="FF92D050"/>
  </sheetPr>
  <dimension ref="A1:AG22"/>
  <sheetViews>
    <sheetView zoomScale="85" zoomScaleNormal="85" workbookViewId="0">
      <selection sqref="A1:AK27"/>
    </sheetView>
  </sheetViews>
  <sheetFormatPr defaultRowHeight="15" customHeight="1" x14ac:dyDescent="0.2"/>
  <cols>
    <col min="1" max="1" width="18.875" customWidth="1"/>
    <col min="2" max="2" width="9.5" customWidth="1"/>
    <col min="3" max="3" width="23.375" customWidth="1"/>
    <col min="4" max="4" width="15.625" customWidth="1"/>
    <col min="5" max="5" width="30.875" customWidth="1"/>
    <col min="6" max="6" width="15.625" customWidth="1"/>
    <col min="7" max="7" width="30.375" customWidth="1"/>
    <col min="8" max="8" width="15.625" customWidth="1"/>
    <col min="9" max="9" width="24.25" customWidth="1"/>
    <col min="10" max="10" width="15.625" customWidth="1"/>
    <col min="11" max="11" width="37.125" customWidth="1"/>
    <col min="12" max="12" width="15.625" customWidth="1"/>
    <col min="13" max="13" width="24" customWidth="1"/>
    <col min="14" max="14" width="15.625" customWidth="1"/>
    <col min="15" max="15" width="26.25" customWidth="1"/>
    <col min="16" max="16" width="15.625" customWidth="1"/>
    <col min="17" max="17" width="25.5" customWidth="1"/>
    <col min="18" max="18" width="15.625" customWidth="1"/>
    <col min="19" max="19" width="25.625" customWidth="1"/>
    <col min="20" max="20" width="15.625" customWidth="1"/>
    <col min="21" max="21" width="25.75" customWidth="1"/>
    <col min="22" max="22" width="15.625" customWidth="1"/>
    <col min="23" max="23" width="22.375" customWidth="1"/>
    <col min="24" max="24" width="15.625" customWidth="1"/>
    <col min="25" max="25" width="24.5" customWidth="1"/>
    <col min="26" max="26" width="15.625" customWidth="1"/>
    <col min="27" max="27" width="25.125" customWidth="1"/>
    <col min="28" max="28" width="15.625" customWidth="1"/>
    <col min="29" max="29" width="24.75" customWidth="1"/>
    <col min="30" max="32" width="15.625" customWidth="1"/>
    <col min="33" max="33" width="21.75" customWidth="1"/>
  </cols>
  <sheetData>
    <row r="1" spans="1:33" ht="36.75" customHeight="1" x14ac:dyDescent="0.5">
      <c r="B1" s="205" t="s">
        <v>134</v>
      </c>
      <c r="C1" s="205"/>
    </row>
    <row r="2" spans="1:33" ht="15" customHeight="1" x14ac:dyDescent="0.5">
      <c r="A2" s="103"/>
      <c r="B2" s="103"/>
    </row>
    <row r="3" spans="1:33" ht="15" customHeight="1" x14ac:dyDescent="0.25">
      <c r="A3" s="53"/>
      <c r="C3" s="3" t="s">
        <v>135</v>
      </c>
      <c r="D3" s="1"/>
    </row>
    <row r="4" spans="1:33" ht="15" customHeight="1" x14ac:dyDescent="0.2">
      <c r="A4" s="53"/>
      <c r="C4" s="54" t="s">
        <v>136</v>
      </c>
      <c r="D4" s="54" t="s">
        <v>137</v>
      </c>
    </row>
    <row r="5" spans="1:33" ht="15" customHeight="1" x14ac:dyDescent="0.2">
      <c r="A5" s="53"/>
      <c r="C5" s="55" t="s">
        <v>138</v>
      </c>
      <c r="D5" s="55" t="s">
        <v>137</v>
      </c>
    </row>
    <row r="6" spans="1:33" ht="15" customHeight="1" x14ac:dyDescent="0.2">
      <c r="A6" s="53"/>
      <c r="C6" s="56" t="s">
        <v>139</v>
      </c>
      <c r="D6" s="56" t="s">
        <v>140</v>
      </c>
      <c r="E6" s="35"/>
    </row>
    <row r="7" spans="1:33" ht="15" customHeight="1" x14ac:dyDescent="0.2">
      <c r="A7" s="53"/>
      <c r="C7" s="57" t="s">
        <v>141</v>
      </c>
      <c r="D7" s="57" t="s">
        <v>142</v>
      </c>
      <c r="E7" s="35"/>
    </row>
    <row r="8" spans="1:33" ht="15" customHeight="1" x14ac:dyDescent="0.2">
      <c r="A8" s="53"/>
      <c r="B8" s="53"/>
      <c r="C8" s="35"/>
      <c r="D8" s="35"/>
      <c r="E8" s="35"/>
    </row>
    <row r="9" spans="1:33" ht="15" customHeight="1" thickBot="1" x14ac:dyDescent="0.25">
      <c r="A9" s="53"/>
      <c r="B9" s="53"/>
      <c r="C9" s="35"/>
      <c r="D9" s="35"/>
      <c r="E9" s="35"/>
    </row>
    <row r="10" spans="1:33" ht="15" customHeight="1" x14ac:dyDescent="0.25">
      <c r="B10" s="200" t="s">
        <v>11</v>
      </c>
      <c r="C10" s="202" t="s">
        <v>12</v>
      </c>
      <c r="D10" s="198" t="s">
        <v>14</v>
      </c>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9"/>
    </row>
    <row r="11" spans="1:33" ht="74.25" customHeight="1" x14ac:dyDescent="0.25">
      <c r="B11" s="201"/>
      <c r="C11" s="203"/>
      <c r="D11" s="212" t="str">
        <f>'Impact Screening Summary'!D3</f>
        <v>Flooding (coastal) - including sea level rise and storm surge</v>
      </c>
      <c r="E11" s="204"/>
      <c r="F11" s="204" t="str">
        <f>'Impact Screening Summary'!E3</f>
        <v>Flooding (fluvial / river)</v>
      </c>
      <c r="G11" s="204"/>
      <c r="H11" s="204" t="str">
        <f>'Impact Screening Summary'!F3</f>
        <v>Flooding (pluvial / surface water)</v>
      </c>
      <c r="I11" s="204"/>
      <c r="J11" s="204" t="str">
        <f>'Impact Screening Summary'!G3</f>
        <v>Flooding (groundwater)</v>
      </c>
      <c r="K11" s="204"/>
      <c r="L11" s="204" t="str">
        <f>'Impact Screening Summary'!H3</f>
        <v>Extreme heat</v>
      </c>
      <c r="M11" s="204"/>
      <c r="N11" s="204" t="str">
        <f>'Impact Screening Summary'!I3</f>
        <v>Extreme cold</v>
      </c>
      <c r="O11" s="204"/>
      <c r="P11" s="204" t="str">
        <f>'Impact Screening Summary'!J3</f>
        <v>Wildfire</v>
      </c>
      <c r="Q11" s="204"/>
      <c r="R11" s="204" t="str">
        <f>'Impact Screening Summary'!K3</f>
        <v>Drought</v>
      </c>
      <c r="S11" s="204"/>
      <c r="T11" s="204" t="str">
        <f>'Impact Screening Summary'!L3</f>
        <v>Extreme wind</v>
      </c>
      <c r="U11" s="204"/>
      <c r="V11" s="204" t="str">
        <f>'Impact Screening Summary'!M3</f>
        <v>Lightning</v>
      </c>
      <c r="W11" s="204"/>
      <c r="X11" s="204" t="str">
        <f>'Impact Screening Summary'!N3</f>
        <v>Hail</v>
      </c>
      <c r="Y11" s="204"/>
      <c r="Z11" s="204" t="str">
        <f>'Impact Screening Summary'!O3</f>
        <v>Natural landslides</v>
      </c>
      <c r="AA11" s="204"/>
      <c r="AB11" s="204" t="str">
        <f>'Impact Screening Summary'!P3</f>
        <v>Engineered slope failure</v>
      </c>
      <c r="AC11" s="204"/>
      <c r="AD11" s="204" t="str">
        <f>'Impact Screening Summary'!Q3</f>
        <v>Fog</v>
      </c>
      <c r="AE11" s="204"/>
      <c r="AF11" s="204" t="str">
        <f>'Impact Screening Summary'!R3</f>
        <v>Increased annual average temperature</v>
      </c>
      <c r="AG11" s="204"/>
    </row>
    <row r="12" spans="1:33" ht="15" customHeight="1" x14ac:dyDescent="0.25">
      <c r="B12" s="201"/>
      <c r="C12" s="203"/>
      <c r="D12" s="61" t="s">
        <v>134</v>
      </c>
      <c r="E12" s="60" t="s">
        <v>143</v>
      </c>
      <c r="F12" s="60" t="s">
        <v>134</v>
      </c>
      <c r="G12" s="60" t="s">
        <v>143</v>
      </c>
      <c r="H12" s="60" t="s">
        <v>134</v>
      </c>
      <c r="I12" s="60" t="s">
        <v>143</v>
      </c>
      <c r="J12" s="60" t="s">
        <v>134</v>
      </c>
      <c r="K12" s="60" t="s">
        <v>143</v>
      </c>
      <c r="L12" s="60" t="s">
        <v>134</v>
      </c>
      <c r="M12" s="60" t="s">
        <v>143</v>
      </c>
      <c r="N12" s="60" t="s">
        <v>134</v>
      </c>
      <c r="O12" s="60" t="s">
        <v>143</v>
      </c>
      <c r="P12" s="60" t="s">
        <v>134</v>
      </c>
      <c r="Q12" s="60" t="s">
        <v>143</v>
      </c>
      <c r="R12" s="60" t="s">
        <v>134</v>
      </c>
      <c r="S12" s="60" t="s">
        <v>143</v>
      </c>
      <c r="T12" s="60" t="s">
        <v>134</v>
      </c>
      <c r="U12" s="60" t="s">
        <v>143</v>
      </c>
      <c r="V12" s="60" t="s">
        <v>134</v>
      </c>
      <c r="W12" s="60" t="s">
        <v>143</v>
      </c>
      <c r="X12" s="60" t="s">
        <v>134</v>
      </c>
      <c r="Y12" s="60" t="s">
        <v>143</v>
      </c>
      <c r="Z12" s="60" t="s">
        <v>134</v>
      </c>
      <c r="AA12" s="60" t="s">
        <v>143</v>
      </c>
      <c r="AB12" s="60" t="s">
        <v>134</v>
      </c>
      <c r="AC12" s="60" t="s">
        <v>143</v>
      </c>
      <c r="AD12" s="60" t="s">
        <v>134</v>
      </c>
      <c r="AE12" s="60" t="s">
        <v>143</v>
      </c>
      <c r="AF12" s="60" t="s">
        <v>134</v>
      </c>
      <c r="AG12" s="60" t="s">
        <v>143</v>
      </c>
    </row>
    <row r="13" spans="1:33" ht="72" customHeight="1" x14ac:dyDescent="0.2">
      <c r="B13" s="130" t="s">
        <v>2</v>
      </c>
      <c r="C13" s="131" t="str">
        <f>'Impact Screening Summary'!C6</f>
        <v>Woodland</v>
      </c>
      <c r="D13" s="132" t="s">
        <v>140</v>
      </c>
      <c r="E13" s="133" t="s">
        <v>144</v>
      </c>
      <c r="F13" s="134" t="s">
        <v>140</v>
      </c>
      <c r="G13" s="133" t="s">
        <v>144</v>
      </c>
      <c r="H13" s="134" t="s">
        <v>140</v>
      </c>
      <c r="I13" s="206" t="s">
        <v>145</v>
      </c>
      <c r="J13" s="135" t="str" cm="1">
        <f t="array" aca="1" ref="J13" ca="1">_xlfn.IFS('Impact Screening Summary'!G6&gt;5,"HP",'Impact Screening Summary'!G6&lt;3,"UWB",'Impact Screening Summary'!G6=3,"Maybe",'Impact Screening Summary'!G6=4,"Maybe")</f>
        <v>UWB</v>
      </c>
      <c r="K13" s="135"/>
      <c r="L13" s="135" t="str" cm="1">
        <f t="array" aca="1" ref="L13" ca="1">_xlfn.IFS('Impact Screening Summary'!H6&gt;5,"HP",'Impact Screening Summary'!H6&lt;3,"UWB",'Impact Screening Summary'!H6=3,"Maybe",'Impact Screening Summary'!H6=4,"Maybe")</f>
        <v>HP</v>
      </c>
      <c r="M13" s="135"/>
      <c r="N13" s="134" t="s">
        <v>140</v>
      </c>
      <c r="O13" s="209" t="s">
        <v>146</v>
      </c>
      <c r="P13" s="135" t="str" cm="1">
        <f t="array" aca="1" ref="P13" ca="1">_xlfn.IFS('Impact Screening Summary'!J6&gt;5,"HP",'Impact Screening Summary'!J6&lt;3,"UWB",'Impact Screening Summary'!J6=3,"Maybe",'Impact Screening Summary'!J6=4,"Maybe")</f>
        <v>HP</v>
      </c>
      <c r="Q13" s="206" t="s">
        <v>147</v>
      </c>
      <c r="R13" s="134" t="s">
        <v>140</v>
      </c>
      <c r="S13" s="136" t="s">
        <v>148</v>
      </c>
      <c r="T13" s="134" t="s">
        <v>140</v>
      </c>
      <c r="U13" s="137" t="s">
        <v>149</v>
      </c>
      <c r="V13" s="135" t="str" cm="1">
        <f t="array" aca="1" ref="V13" ca="1">_xlfn.IFS('Impact Screening Summary'!M6&gt;5,"HP",'Impact Screening Summary'!M6&lt;3,"UWB",'Impact Screening Summary'!M6=3,"Maybe",'Impact Screening Summary'!M6=4,"Maybe")</f>
        <v>UWB</v>
      </c>
      <c r="W13" s="206" t="s">
        <v>150</v>
      </c>
      <c r="X13" s="135" t="str" cm="1">
        <f t="array" aca="1" ref="X13" ca="1">_xlfn.IFS('Impact Screening Summary'!N6&gt;5,"HP",'Impact Screening Summary'!N6&lt;3,"UWB",'Impact Screening Summary'!N6=3,"Maybe",'Impact Screening Summary'!N6=4,"Maybe")</f>
        <v>UWB</v>
      </c>
      <c r="Y13" s="206" t="s">
        <v>151</v>
      </c>
      <c r="Z13" s="135" t="str" cm="1">
        <f t="array" aca="1" ref="Z13" ca="1">_xlfn.IFS('Impact Screening Summary'!O6&gt;5,"HP",'Impact Screening Summary'!O6&lt;3,"UWB",'Impact Screening Summary'!O6=3,"Maybe",'Impact Screening Summary'!O6=4,"Maybe")</f>
        <v>HP</v>
      </c>
      <c r="AA13" s="206" t="s">
        <v>152</v>
      </c>
      <c r="AB13" s="135" t="str" cm="1">
        <f t="array" aca="1" ref="AB13" ca="1">_xlfn.IFS('Impact Screening Summary'!P6&gt;5,"HP",'Impact Screening Summary'!P6&lt;3,"UWB",'Impact Screening Summary'!P6=3,"Maybe",'Impact Screening Summary'!P6=4,"Maybe")</f>
        <v>HP</v>
      </c>
      <c r="AC13" s="206" t="s">
        <v>152</v>
      </c>
      <c r="AD13" s="135" t="str" cm="1">
        <f t="array" aca="1" ref="AD13" ca="1">_xlfn.IFS('Impact Screening Summary'!Q6&gt;5,"HP",'Impact Screening Summary'!Q6&lt;3,"UWB",'Impact Screening Summary'!Q6=3,"Maybe",'Impact Screening Summary'!Q6=4,"Maybe")</f>
        <v>UWB</v>
      </c>
      <c r="AE13" s="135"/>
      <c r="AF13" s="138" t="str" cm="1">
        <f t="array" aca="1" ref="AF13" ca="1">_xlfn.IFS('Impact Screening Summary'!R6&gt;5,"HP",'Impact Screening Summary'!R6&lt;3,"UWB",'Impact Screening Summary'!R6=3,"Maybe",'Impact Screening Summary'!R6=4,"Maybe")</f>
        <v>HP</v>
      </c>
      <c r="AG13" s="139"/>
    </row>
    <row r="14" spans="1:33" ht="39.950000000000003" customHeight="1" x14ac:dyDescent="0.2">
      <c r="B14" s="140" t="s">
        <v>2</v>
      </c>
      <c r="C14" s="105" t="str">
        <f>'Impact Screening Summary'!C7</f>
        <v>Woodland Strips</v>
      </c>
      <c r="D14" s="104" t="str" cm="1">
        <f t="array" ref="D14">_xlfn.IFS('Impact Screening Summary'!D7&gt;5,"HP",'Impact Screening Summary'!D7&lt;3,"UWB",'Impact Screening Summary'!D7=3,"Maybe",'Impact Screening Summary'!D7=4,"Maybe")</f>
        <v>HP</v>
      </c>
      <c r="E14" s="106"/>
      <c r="F14" s="106" t="str" cm="1">
        <f t="array" aca="1" ref="F14" ca="1">_xlfn.IFS('Impact Screening Summary'!E7&gt;5,"HP",'Impact Screening Summary'!E7&lt;3,"UWB",'Impact Screening Summary'!E7=3,"Maybe",'Impact Screening Summary'!E7=4,"Maybe")</f>
        <v>HP</v>
      </c>
      <c r="G14" s="106"/>
      <c r="H14" s="107" t="s">
        <v>140</v>
      </c>
      <c r="I14" s="207"/>
      <c r="J14" s="106" t="str" cm="1">
        <f t="array" aca="1" ref="J14" ca="1">_xlfn.IFS('Impact Screening Summary'!G7&gt;5,"HP",'Impact Screening Summary'!G7&lt;3,"UWB",'Impact Screening Summary'!G7=3,"Maybe",'Impact Screening Summary'!G7=4,"Maybe")</f>
        <v>UWB</v>
      </c>
      <c r="K14" s="106"/>
      <c r="L14" s="106" t="str" cm="1">
        <f t="array" aca="1" ref="L14" ca="1">_xlfn.IFS('Impact Screening Summary'!H7&gt;5,"HP",'Impact Screening Summary'!H7&lt;3,"UWB",'Impact Screening Summary'!H7=3,"Maybe",'Impact Screening Summary'!H7=4,"Maybe")</f>
        <v>HP</v>
      </c>
      <c r="M14" s="106"/>
      <c r="N14" s="107" t="s">
        <v>140</v>
      </c>
      <c r="O14" s="210"/>
      <c r="P14" s="106" t="str" cm="1">
        <f t="array" aca="1" ref="P14" ca="1">_xlfn.IFS('Impact Screening Summary'!J7&gt;5,"HP",'Impact Screening Summary'!J7&lt;3,"UWB",'Impact Screening Summary'!J7=3,"Maybe",'Impact Screening Summary'!J7=4,"Maybe")</f>
        <v>HP</v>
      </c>
      <c r="Q14" s="207"/>
      <c r="R14" s="106" t="str" cm="1">
        <f t="array" aca="1" ref="R14" ca="1">_xlfn.IFS('Impact Screening Summary'!K7&gt;5,"HP",'Impact Screening Summary'!K7&lt;3,"UWB",'Impact Screening Summary'!K7=3,"Maybe",'Impact Screening Summary'!K7=4,"Maybe")</f>
        <v>HP</v>
      </c>
      <c r="S14" s="106"/>
      <c r="T14" s="106" t="str" cm="1">
        <f t="array" aca="1" ref="T14" ca="1">_xlfn.IFS('Impact Screening Summary'!L7&gt;5,"HP",'Impact Screening Summary'!L7&lt;3,"UWB",'Impact Screening Summary'!L7=3,"Maybe",'Impact Screening Summary'!L7=4,"Maybe")</f>
        <v>HP</v>
      </c>
      <c r="U14" s="106"/>
      <c r="V14" s="109" t="s">
        <v>137</v>
      </c>
      <c r="W14" s="207"/>
      <c r="X14" s="106" t="str" cm="1">
        <f t="array" aca="1" ref="X14" ca="1">_xlfn.IFS('Impact Screening Summary'!N7&gt;5,"HP",'Impact Screening Summary'!N7&lt;3,"UWB",'Impact Screening Summary'!N7=3,"Maybe",'Impact Screening Summary'!N7=4,"Maybe")</f>
        <v>UWB</v>
      </c>
      <c r="Y14" s="207"/>
      <c r="Z14" s="106" t="str" cm="1">
        <f t="array" aca="1" ref="Z14" ca="1">_xlfn.IFS('Impact Screening Summary'!O7&gt;5,"HP",'Impact Screening Summary'!O7&lt;3,"UWB",'Impact Screening Summary'!O7=3,"Maybe",'Impact Screening Summary'!O7=4,"Maybe")</f>
        <v>HP</v>
      </c>
      <c r="AA14" s="207"/>
      <c r="AB14" s="106" t="str" cm="1">
        <f t="array" aca="1" ref="AB14" ca="1">_xlfn.IFS('Impact Screening Summary'!P7&gt;5,"HP",'Impact Screening Summary'!P7&lt;3,"UWB",'Impact Screening Summary'!P7=3,"Maybe",'Impact Screening Summary'!P7=4,"Maybe")</f>
        <v>HP</v>
      </c>
      <c r="AC14" s="207"/>
      <c r="AD14" s="106" t="str" cm="1">
        <f t="array" aca="1" ref="AD14" ca="1">_xlfn.IFS('Impact Screening Summary'!Q7&gt;5,"HP",'Impact Screening Summary'!Q7&lt;3,"UWB",'Impact Screening Summary'!Q7=3,"Maybe",'Impact Screening Summary'!Q7=4,"Maybe")</f>
        <v>UWB</v>
      </c>
      <c r="AE14" s="106"/>
      <c r="AF14" s="110" t="str" cm="1">
        <f t="array" aca="1" ref="AF14" ca="1">_xlfn.IFS('Impact Screening Summary'!R7&gt;5,"HP",'Impact Screening Summary'!R7&lt;3,"UWB",'Impact Screening Summary'!R7=3,"Maybe",'Impact Screening Summary'!R7=4,"Maybe")</f>
        <v>HP</v>
      </c>
      <c r="AG14" s="141"/>
    </row>
    <row r="15" spans="1:33" ht="39.950000000000003" customHeight="1" x14ac:dyDescent="0.2">
      <c r="B15" s="140" t="s">
        <v>2</v>
      </c>
      <c r="C15" s="105" t="str">
        <f>'Impact Screening Summary'!C8</f>
        <v>Treelines</v>
      </c>
      <c r="D15" s="104" t="str" cm="1">
        <f t="array" ref="D15">_xlfn.IFS('Impact Screening Summary'!D8&gt;5,"HP",'Impact Screening Summary'!D8&lt;3,"UWB",'Impact Screening Summary'!D8=3,"Maybe",'Impact Screening Summary'!D8=4,"Maybe")</f>
        <v>HP</v>
      </c>
      <c r="E15" s="106"/>
      <c r="F15" s="106" t="str" cm="1">
        <f t="array" aca="1" ref="F15" ca="1">_xlfn.IFS('Impact Screening Summary'!E8&gt;5,"HP",'Impact Screening Summary'!E8&lt;3,"UWB",'Impact Screening Summary'!E8=3,"Maybe",'Impact Screening Summary'!E8=4,"Maybe")</f>
        <v>HP</v>
      </c>
      <c r="G15" s="106"/>
      <c r="H15" s="107" t="s">
        <v>140</v>
      </c>
      <c r="I15" s="207"/>
      <c r="J15" s="106" t="str" cm="1">
        <f t="array" aca="1" ref="J15" ca="1">_xlfn.IFS('Impact Screening Summary'!G8&gt;5,"HP",'Impact Screening Summary'!G8&lt;3,"UWB",'Impact Screening Summary'!G8=3,"Maybe",'Impact Screening Summary'!G8=4,"Maybe")</f>
        <v>UWB</v>
      </c>
      <c r="K15" s="106"/>
      <c r="L15" s="106" t="str" cm="1">
        <f t="array" aca="1" ref="L15" ca="1">_xlfn.IFS('Impact Screening Summary'!H8&gt;5,"HP",'Impact Screening Summary'!H8&lt;3,"UWB",'Impact Screening Summary'!H8=3,"Maybe",'Impact Screening Summary'!H8=4,"Maybe")</f>
        <v>HP</v>
      </c>
      <c r="M15" s="106"/>
      <c r="N15" s="107" t="s">
        <v>140</v>
      </c>
      <c r="O15" s="210"/>
      <c r="P15" s="106" t="str" cm="1">
        <f t="array" aca="1" ref="P15" ca="1">_xlfn.IFS('Impact Screening Summary'!J8&gt;5,"HP",'Impact Screening Summary'!J8&lt;3,"UWB",'Impact Screening Summary'!J8=3,"Maybe",'Impact Screening Summary'!J8=4,"Maybe")</f>
        <v>HP</v>
      </c>
      <c r="Q15" s="207"/>
      <c r="R15" s="106" t="str" cm="1">
        <f t="array" aca="1" ref="R15" ca="1">_xlfn.IFS('Impact Screening Summary'!K8&gt;5,"HP",'Impact Screening Summary'!K8&lt;3,"UWB",'Impact Screening Summary'!K8=3,"Maybe",'Impact Screening Summary'!K8=4,"Maybe")</f>
        <v>HP</v>
      </c>
      <c r="S15" s="106"/>
      <c r="T15" s="106" t="str" cm="1">
        <f t="array" aca="1" ref="T15" ca="1">_xlfn.IFS('Impact Screening Summary'!L8&gt;5,"HP",'Impact Screening Summary'!L8&lt;3,"UWB",'Impact Screening Summary'!L8=3,"Maybe",'Impact Screening Summary'!L8=4,"Maybe")</f>
        <v>HP</v>
      </c>
      <c r="U15" s="106"/>
      <c r="V15" s="109" t="s">
        <v>137</v>
      </c>
      <c r="W15" s="207"/>
      <c r="X15" s="109" t="s">
        <v>137</v>
      </c>
      <c r="Y15" s="207"/>
      <c r="Z15" s="106" t="str" cm="1">
        <f t="array" aca="1" ref="Z15" ca="1">_xlfn.IFS('Impact Screening Summary'!O8&gt;5,"HP",'Impact Screening Summary'!O8&lt;3,"UWB",'Impact Screening Summary'!O8=3,"Maybe",'Impact Screening Summary'!O8=4,"Maybe")</f>
        <v>HP</v>
      </c>
      <c r="AA15" s="207"/>
      <c r="AB15" s="106" t="str" cm="1">
        <f t="array" aca="1" ref="AB15" ca="1">_xlfn.IFS('Impact Screening Summary'!P8&gt;5,"HP",'Impact Screening Summary'!P8&lt;3,"UWB",'Impact Screening Summary'!P8=3,"Maybe",'Impact Screening Summary'!P8=4,"Maybe")</f>
        <v>HP</v>
      </c>
      <c r="AC15" s="207"/>
      <c r="AD15" s="106" t="str" cm="1">
        <f t="array" aca="1" ref="AD15" ca="1">_xlfn.IFS('Impact Screening Summary'!Q8&gt;5,"HP",'Impact Screening Summary'!Q8&lt;3,"UWB",'Impact Screening Summary'!Q8=3,"Maybe",'Impact Screening Summary'!Q8=4,"Maybe")</f>
        <v>UWB</v>
      </c>
      <c r="AE15" s="106"/>
      <c r="AF15" s="110" t="str" cm="1">
        <f t="array" aca="1" ref="AF15" ca="1">_xlfn.IFS('Impact Screening Summary'!R8&gt;5,"HP",'Impact Screening Summary'!R8&lt;3,"UWB",'Impact Screening Summary'!R8=3,"Maybe",'Impact Screening Summary'!R8=4,"Maybe")</f>
        <v>HP</v>
      </c>
      <c r="AG15" s="141"/>
    </row>
    <row r="16" spans="1:33" ht="39.950000000000003" customHeight="1" x14ac:dyDescent="0.2">
      <c r="B16" s="140" t="s">
        <v>2</v>
      </c>
      <c r="C16" s="105" t="str">
        <f>'Impact Screening Summary'!C9</f>
        <v>Individual trees or groups</v>
      </c>
      <c r="D16" s="104" t="str" cm="1">
        <f t="array" ref="D16">_xlfn.IFS('Impact Screening Summary'!D9&gt;5,"HP",'Impact Screening Summary'!D9&lt;3,"UWB",'Impact Screening Summary'!D9=3,"Maybe",'Impact Screening Summary'!D9=4,"Maybe")</f>
        <v>HP</v>
      </c>
      <c r="E16" s="106"/>
      <c r="F16" s="106" t="str" cm="1">
        <f t="array" aca="1" ref="F16" ca="1">_xlfn.IFS('Impact Screening Summary'!E9&gt;5,"HP",'Impact Screening Summary'!E9&lt;3,"UWB",'Impact Screening Summary'!E9=3,"Maybe",'Impact Screening Summary'!E9=4,"Maybe")</f>
        <v>HP</v>
      </c>
      <c r="G16" s="106"/>
      <c r="H16" s="106" t="str" cm="1">
        <f t="array" aca="1" ref="H16" ca="1">_xlfn.IFS('Impact Screening Summary'!F9&gt;5,"HP",'Impact Screening Summary'!F9&lt;3,"UWB",'Impact Screening Summary'!F9=3,"Maybe",'Impact Screening Summary'!F9=4,"Maybe")</f>
        <v>HP</v>
      </c>
      <c r="I16" s="207"/>
      <c r="J16" s="106" t="str" cm="1">
        <f t="array" aca="1" ref="J16" ca="1">_xlfn.IFS('Impact Screening Summary'!G9&gt;5,"HP",'Impact Screening Summary'!G9&lt;3,"UWB",'Impact Screening Summary'!G9=3,"Maybe",'Impact Screening Summary'!G9=4,"Maybe")</f>
        <v>UWB</v>
      </c>
      <c r="K16" s="106"/>
      <c r="L16" s="106" t="str" cm="1">
        <f t="array" aca="1" ref="L16" ca="1">_xlfn.IFS('Impact Screening Summary'!H9&gt;5,"HP",'Impact Screening Summary'!H9&lt;3,"UWB",'Impact Screening Summary'!H9=3,"Maybe",'Impact Screening Summary'!H9=4,"Maybe")</f>
        <v>HP</v>
      </c>
      <c r="M16" s="106"/>
      <c r="N16" s="107" t="s">
        <v>140</v>
      </c>
      <c r="O16" s="210"/>
      <c r="P16" s="106" t="str" cm="1">
        <f t="array" aca="1" ref="P16" ca="1">_xlfn.IFS('Impact Screening Summary'!J9&gt;5,"HP",'Impact Screening Summary'!J9&lt;3,"UWB",'Impact Screening Summary'!J9=3,"Maybe",'Impact Screening Summary'!J9=4,"Maybe")</f>
        <v>HP</v>
      </c>
      <c r="Q16" s="207"/>
      <c r="R16" s="106" t="str" cm="1">
        <f t="array" aca="1" ref="R16" ca="1">_xlfn.IFS('Impact Screening Summary'!K9&gt;5,"HP",'Impact Screening Summary'!K9&lt;3,"UWB",'Impact Screening Summary'!K9=3,"Maybe",'Impact Screening Summary'!K9=4,"Maybe")</f>
        <v>HP</v>
      </c>
      <c r="S16" s="106"/>
      <c r="T16" s="106" t="str" cm="1">
        <f t="array" aca="1" ref="T16" ca="1">_xlfn.IFS('Impact Screening Summary'!L9&gt;5,"HP",'Impact Screening Summary'!L9&lt;3,"UWB",'Impact Screening Summary'!L9=3,"Maybe",'Impact Screening Summary'!L9=4,"Maybe")</f>
        <v>HP</v>
      </c>
      <c r="U16" s="106"/>
      <c r="V16" s="109" t="s">
        <v>137</v>
      </c>
      <c r="W16" s="207"/>
      <c r="X16" s="109" t="s">
        <v>137</v>
      </c>
      <c r="Y16" s="207"/>
      <c r="Z16" s="106" t="str" cm="1">
        <f t="array" aca="1" ref="Z16" ca="1">_xlfn.IFS('Impact Screening Summary'!O9&gt;5,"HP",'Impact Screening Summary'!O9&lt;3,"UWB",'Impact Screening Summary'!O9=3,"Maybe",'Impact Screening Summary'!O9=4,"Maybe")</f>
        <v>HP</v>
      </c>
      <c r="AA16" s="207"/>
      <c r="AB16" s="106" t="str" cm="1">
        <f t="array" aca="1" ref="AB16" ca="1">_xlfn.IFS('Impact Screening Summary'!P9&gt;5,"HP",'Impact Screening Summary'!P9&lt;3,"UWB",'Impact Screening Summary'!P9=3,"Maybe",'Impact Screening Summary'!P9=4,"Maybe")</f>
        <v>HP</v>
      </c>
      <c r="AC16" s="207"/>
      <c r="AD16" s="106" t="str" cm="1">
        <f t="array" aca="1" ref="AD16" ca="1">_xlfn.IFS('Impact Screening Summary'!Q9&gt;5,"HP",'Impact Screening Summary'!Q9&lt;3,"UWB",'Impact Screening Summary'!Q9=3,"Maybe",'Impact Screening Summary'!Q9=4,"Maybe")</f>
        <v>UWB</v>
      </c>
      <c r="AE16" s="106"/>
      <c r="AF16" s="110" t="str" cm="1">
        <f t="array" aca="1" ref="AF16" ca="1">_xlfn.IFS('Impact Screening Summary'!R9&gt;5,"HP",'Impact Screening Summary'!R9&lt;3,"UWB",'Impact Screening Summary'!R9=3,"Maybe",'Impact Screening Summary'!R9=4,"Maybe")</f>
        <v>HP</v>
      </c>
      <c r="AG16" s="141"/>
    </row>
    <row r="17" spans="2:33" ht="39.950000000000003" customHeight="1" x14ac:dyDescent="0.2">
      <c r="B17" s="140" t="s">
        <v>2</v>
      </c>
      <c r="C17" s="105" t="str">
        <f>'Impact Screening Summary'!C10</f>
        <v>Hedges</v>
      </c>
      <c r="D17" s="104" t="str" cm="1">
        <f t="array" ref="D17">_xlfn.IFS('Impact Screening Summary'!D10&gt;5,"HP",'Impact Screening Summary'!D10&lt;3,"UWB",'Impact Screening Summary'!D10=3,"Maybe",'Impact Screening Summary'!D10=4,"Maybe")</f>
        <v>HP</v>
      </c>
      <c r="E17" s="106"/>
      <c r="F17" s="106" t="str" cm="1">
        <f t="array" aca="1" ref="F17" ca="1">_xlfn.IFS('Impact Screening Summary'!E10&gt;5,"HP",'Impact Screening Summary'!E10&lt;3,"UWB",'Impact Screening Summary'!E10=3,"Maybe",'Impact Screening Summary'!E10=4,"Maybe")</f>
        <v>HP</v>
      </c>
      <c r="G17" s="106"/>
      <c r="H17" s="107" t="s">
        <v>140</v>
      </c>
      <c r="I17" s="207"/>
      <c r="J17" s="106" t="str" cm="1">
        <f t="array" aca="1" ref="J17" ca="1">_xlfn.IFS('Impact Screening Summary'!G10&gt;5,"HP",'Impact Screening Summary'!G10&lt;3,"UWB",'Impact Screening Summary'!G10=3,"Maybe",'Impact Screening Summary'!G10=4,"Maybe")</f>
        <v>UWB</v>
      </c>
      <c r="K17" s="106"/>
      <c r="L17" s="106" t="str" cm="1">
        <f t="array" aca="1" ref="L17" ca="1">_xlfn.IFS('Impact Screening Summary'!H10&gt;5,"HP",'Impact Screening Summary'!H10&lt;3,"UWB",'Impact Screening Summary'!H10=3,"Maybe",'Impact Screening Summary'!H10=4,"Maybe")</f>
        <v>HP</v>
      </c>
      <c r="M17" s="106"/>
      <c r="N17" s="107" t="s">
        <v>140</v>
      </c>
      <c r="O17" s="210"/>
      <c r="P17" s="106" t="str" cm="1">
        <f t="array" aca="1" ref="P17" ca="1">_xlfn.IFS('Impact Screening Summary'!J10&gt;5,"HP",'Impact Screening Summary'!J10&lt;3,"UWB",'Impact Screening Summary'!J10=3,"Maybe",'Impact Screening Summary'!J10=4,"Maybe")</f>
        <v>HP</v>
      </c>
      <c r="Q17" s="207"/>
      <c r="R17" s="106" t="str" cm="1">
        <f t="array" aca="1" ref="R17" ca="1">_xlfn.IFS('Impact Screening Summary'!K10&gt;5,"HP",'Impact Screening Summary'!K10&lt;3,"UWB",'Impact Screening Summary'!K10=3,"Maybe",'Impact Screening Summary'!K10=4,"Maybe")</f>
        <v>HP</v>
      </c>
      <c r="S17" s="106"/>
      <c r="T17" s="106" t="str" cm="1">
        <f t="array" aca="1" ref="T17" ca="1">_xlfn.IFS('Impact Screening Summary'!L10&gt;5,"HP",'Impact Screening Summary'!L10&lt;3,"UWB",'Impact Screening Summary'!L10=3,"Maybe",'Impact Screening Summary'!L10=4,"Maybe")</f>
        <v>HP</v>
      </c>
      <c r="U17" s="106"/>
      <c r="V17" s="106" t="str" cm="1">
        <f t="array" aca="1" ref="V17" ca="1">_xlfn.IFS('Impact Screening Summary'!M10&gt;5,"HP",'Impact Screening Summary'!M10&lt;3,"UWB",'Impact Screening Summary'!M10=3,"Maybe",'Impact Screening Summary'!M10=4,"Maybe")</f>
        <v>UWB</v>
      </c>
      <c r="W17" s="207"/>
      <c r="X17" s="109" t="s">
        <v>137</v>
      </c>
      <c r="Y17" s="207"/>
      <c r="Z17" s="106" t="str" cm="1">
        <f t="array" aca="1" ref="Z17" ca="1">_xlfn.IFS('Impact Screening Summary'!O10&gt;5,"HP",'Impact Screening Summary'!O10&lt;3,"UWB",'Impact Screening Summary'!O10=3,"Maybe",'Impact Screening Summary'!O10=4,"Maybe")</f>
        <v>HP</v>
      </c>
      <c r="AA17" s="207"/>
      <c r="AB17" s="106" t="str" cm="1">
        <f t="array" aca="1" ref="AB17" ca="1">_xlfn.IFS('Impact Screening Summary'!P10&gt;5,"HP",'Impact Screening Summary'!P10&lt;3,"UWB",'Impact Screening Summary'!P10=3,"Maybe",'Impact Screening Summary'!P10=4,"Maybe")</f>
        <v>HP</v>
      </c>
      <c r="AC17" s="207"/>
      <c r="AD17" s="106" t="str" cm="1">
        <f t="array" aca="1" ref="AD17" ca="1">_xlfn.IFS('Impact Screening Summary'!Q10&gt;5,"HP",'Impact Screening Summary'!Q10&lt;3,"UWB",'Impact Screening Summary'!Q10=3,"Maybe",'Impact Screening Summary'!Q10=4,"Maybe")</f>
        <v>UWB</v>
      </c>
      <c r="AE17" s="106"/>
      <c r="AF17" s="110" t="str" cm="1">
        <f t="array" aca="1" ref="AF17" ca="1">_xlfn.IFS('Impact Screening Summary'!R10&gt;5,"HP",'Impact Screening Summary'!R10&lt;3,"UWB",'Impact Screening Summary'!R10=3,"Maybe",'Impact Screening Summary'!R10=4,"Maybe")</f>
        <v>HP</v>
      </c>
      <c r="AG17" s="141"/>
    </row>
    <row r="18" spans="2:33" ht="39.950000000000003" customHeight="1" x14ac:dyDescent="0.2">
      <c r="B18" s="140" t="s">
        <v>2</v>
      </c>
      <c r="C18" s="105" t="str">
        <f>'Impact Screening Summary'!C11</f>
        <v>Grass verge</v>
      </c>
      <c r="D18" s="104" t="str" cm="1">
        <f t="array" ref="D18">_xlfn.IFS('Impact Screening Summary'!D11&gt;5,"HP",'Impact Screening Summary'!D11&lt;3,"UWB",'Impact Screening Summary'!D11=3,"Maybe",'Impact Screening Summary'!D11=4,"Maybe")</f>
        <v>HP</v>
      </c>
      <c r="E18" s="106"/>
      <c r="F18" s="106" t="str" cm="1">
        <f t="array" aca="1" ref="F18" ca="1">_xlfn.IFS('Impact Screening Summary'!E11&gt;5,"HP",'Impact Screening Summary'!E11&lt;3,"UWB",'Impact Screening Summary'!E11=3,"Maybe",'Impact Screening Summary'!E11=4,"Maybe")</f>
        <v>HP</v>
      </c>
      <c r="G18" s="106"/>
      <c r="H18" s="106" t="str" cm="1">
        <f t="array" aca="1" ref="H18" ca="1">_xlfn.IFS('Impact Screening Summary'!F11&gt;5,"HP",'Impact Screening Summary'!F11&lt;3,"UWB",'Impact Screening Summary'!F11=3,"Maybe",'Impact Screening Summary'!F11=4,"Maybe")</f>
        <v>HP</v>
      </c>
      <c r="I18" s="207"/>
      <c r="J18" s="106" t="str" cm="1">
        <f t="array" aca="1" ref="J18" ca="1">_xlfn.IFS('Impact Screening Summary'!G11&gt;5,"HP",'Impact Screening Summary'!G11&lt;3,"UWB",'Impact Screening Summary'!G11=3,"Maybe",'Impact Screening Summary'!G11=4,"Maybe")</f>
        <v>UWB</v>
      </c>
      <c r="K18" s="106"/>
      <c r="L18" s="106" t="str" cm="1">
        <f t="array" aca="1" ref="L18" ca="1">_xlfn.IFS('Impact Screening Summary'!H11&gt;5,"HP",'Impact Screening Summary'!H11&lt;3,"UWB",'Impact Screening Summary'!H11=3,"Maybe",'Impact Screening Summary'!H11=4,"Maybe")</f>
        <v>HP</v>
      </c>
      <c r="M18" s="106"/>
      <c r="N18" s="107" t="s">
        <v>140</v>
      </c>
      <c r="O18" s="210"/>
      <c r="P18" s="106" t="str" cm="1">
        <f t="array" aca="1" ref="P18" ca="1">_xlfn.IFS('Impact Screening Summary'!J11&gt;5,"HP",'Impact Screening Summary'!J11&lt;3,"UWB",'Impact Screening Summary'!J11=3,"Maybe",'Impact Screening Summary'!J11=4,"Maybe")</f>
        <v>HP</v>
      </c>
      <c r="Q18" s="207"/>
      <c r="R18" s="107" t="s">
        <v>140</v>
      </c>
      <c r="S18" s="111" t="s">
        <v>148</v>
      </c>
      <c r="T18" s="106" t="str" cm="1">
        <f t="array" aca="1" ref="T18" ca="1">_xlfn.IFS('Impact Screening Summary'!L11&gt;5,"HP",'Impact Screening Summary'!L11&lt;3,"UWB",'Impact Screening Summary'!L11=3,"Maybe",'Impact Screening Summary'!L11=4,"Maybe")</f>
        <v>UWB</v>
      </c>
      <c r="U18" s="106"/>
      <c r="V18" s="106" t="str" cm="1">
        <f t="array" aca="1" ref="V18" ca="1">_xlfn.IFS('Impact Screening Summary'!M11&gt;5,"HP",'Impact Screening Summary'!M11&lt;3,"UWB",'Impact Screening Summary'!M11=3,"Maybe",'Impact Screening Summary'!M11=4,"Maybe")</f>
        <v>UWB</v>
      </c>
      <c r="W18" s="207"/>
      <c r="X18" s="106" t="str" cm="1">
        <f t="array" aca="1" ref="X18" ca="1">_xlfn.IFS('Impact Screening Summary'!N11&gt;5,"HP",'Impact Screening Summary'!N11&lt;3,"UWB",'Impact Screening Summary'!N11=3,"Maybe",'Impact Screening Summary'!N11=4,"Maybe")</f>
        <v>UWB</v>
      </c>
      <c r="Y18" s="207"/>
      <c r="Z18" s="106" t="str" cm="1">
        <f t="array" aca="1" ref="Z18" ca="1">_xlfn.IFS('Impact Screening Summary'!O11&gt;5,"HP",'Impact Screening Summary'!O11&lt;3,"UWB",'Impact Screening Summary'!O11=3,"Maybe",'Impact Screening Summary'!O11=4,"Maybe")</f>
        <v>HP</v>
      </c>
      <c r="AA18" s="207"/>
      <c r="AB18" s="106" t="str" cm="1">
        <f t="array" aca="1" ref="AB18" ca="1">_xlfn.IFS('Impact Screening Summary'!P11&gt;5,"HP",'Impact Screening Summary'!P11&lt;3,"UWB",'Impact Screening Summary'!P11=3,"Maybe",'Impact Screening Summary'!P11=4,"Maybe")</f>
        <v>HP</v>
      </c>
      <c r="AC18" s="207"/>
      <c r="AD18" s="106" t="str" cm="1">
        <f t="array" aca="1" ref="AD18" ca="1">_xlfn.IFS('Impact Screening Summary'!Q11&gt;5,"HP",'Impact Screening Summary'!Q11&lt;3,"UWB",'Impact Screening Summary'!Q11=3,"Maybe",'Impact Screening Summary'!Q11=4,"Maybe")</f>
        <v>UWB</v>
      </c>
      <c r="AE18" s="106"/>
      <c r="AF18" s="110" t="str" cm="1">
        <f t="array" aca="1" ref="AF18" ca="1">_xlfn.IFS('Impact Screening Summary'!R11&gt;5,"HP",'Impact Screening Summary'!R11&lt;3,"UWB",'Impact Screening Summary'!R11=3,"Maybe",'Impact Screening Summary'!R11=4,"Maybe")</f>
        <v>HP</v>
      </c>
      <c r="AG18" s="141"/>
    </row>
    <row r="19" spans="2:33" ht="39.950000000000003" customHeight="1" x14ac:dyDescent="0.2">
      <c r="B19" s="140" t="s">
        <v>2</v>
      </c>
      <c r="C19" s="105" t="str">
        <f>'Impact Screening Summary'!C12</f>
        <v>Soil</v>
      </c>
      <c r="D19" s="104" t="str" cm="1">
        <f t="array" ref="D19">_xlfn.IFS('Impact Screening Summary'!D12&gt;5,"HP",'Impact Screening Summary'!D12&lt;3,"UWB",'Impact Screening Summary'!D12=3,"Maybe",'Impact Screening Summary'!D12=4,"Maybe")</f>
        <v>HP</v>
      </c>
      <c r="E19" s="106"/>
      <c r="F19" s="106" t="str" cm="1">
        <f t="array" aca="1" ref="F19" ca="1">_xlfn.IFS('Impact Screening Summary'!E12&gt;5,"HP",'Impact Screening Summary'!E12&lt;3,"UWB",'Impact Screening Summary'!E12=3,"Maybe",'Impact Screening Summary'!E12=4,"Maybe")</f>
        <v>HP</v>
      </c>
      <c r="G19" s="106"/>
      <c r="H19" s="106" t="str" cm="1">
        <f t="array" aca="1" ref="H19" ca="1">_xlfn.IFS('Impact Screening Summary'!F12&gt;5,"HP",'Impact Screening Summary'!F12&lt;3,"UWB",'Impact Screening Summary'!F12=3,"Maybe",'Impact Screening Summary'!F12=4,"Maybe")</f>
        <v>HP</v>
      </c>
      <c r="I19" s="207"/>
      <c r="J19" s="106" t="str" cm="1">
        <f t="array" aca="1" ref="J19" ca="1">_xlfn.IFS('Impact Screening Summary'!G12&gt;5,"HP",'Impact Screening Summary'!G12&lt;3,"UWB",'Impact Screening Summary'!G12=3,"Maybe",'Impact Screening Summary'!G12=4,"Maybe")</f>
        <v>UWB</v>
      </c>
      <c r="K19" s="106"/>
      <c r="L19" s="106" t="str" cm="1">
        <f t="array" aca="1" ref="L19" ca="1">_xlfn.IFS('Impact Screening Summary'!H12&gt;5,"HP",'Impact Screening Summary'!H12&lt;3,"UWB",'Impact Screening Summary'!H12=3,"Maybe",'Impact Screening Summary'!H12=4,"Maybe")</f>
        <v>HP</v>
      </c>
      <c r="M19" s="106"/>
      <c r="N19" s="107" t="s">
        <v>140</v>
      </c>
      <c r="O19" s="210"/>
      <c r="P19" s="106" t="str" cm="1">
        <f t="array" aca="1" ref="P19" ca="1">_xlfn.IFS('Impact Screening Summary'!J12&gt;5,"HP",'Impact Screening Summary'!J12&lt;3,"UWB",'Impact Screening Summary'!J12=3,"Maybe",'Impact Screening Summary'!J12=4,"Maybe")</f>
        <v>HP</v>
      </c>
      <c r="Q19" s="207"/>
      <c r="R19" s="106" t="str" cm="1">
        <f t="array" aca="1" ref="R19" ca="1">_xlfn.IFS('Impact Screening Summary'!K12&gt;5,"HP",'Impact Screening Summary'!K12&lt;3,"UWB",'Impact Screening Summary'!K12=3,"Maybe",'Impact Screening Summary'!K12=4,"Maybe")</f>
        <v>HP</v>
      </c>
      <c r="S19" s="106"/>
      <c r="T19" s="107" t="s">
        <v>140</v>
      </c>
      <c r="U19" s="111" t="s">
        <v>153</v>
      </c>
      <c r="V19" s="106" t="str" cm="1">
        <f t="array" aca="1" ref="V19" ca="1">_xlfn.IFS('Impact Screening Summary'!M12&gt;5,"HP",'Impact Screening Summary'!M12&lt;3,"UWB",'Impact Screening Summary'!M12=3,"Maybe",'Impact Screening Summary'!M12=4,"Maybe")</f>
        <v>UWB</v>
      </c>
      <c r="W19" s="207"/>
      <c r="X19" s="106" t="str" cm="1">
        <f t="array" aca="1" ref="X19" ca="1">_xlfn.IFS('Impact Screening Summary'!N12&gt;5,"HP",'Impact Screening Summary'!N12&lt;3,"UWB",'Impact Screening Summary'!N12=3,"Maybe",'Impact Screening Summary'!N12=4,"Maybe")</f>
        <v>UWB</v>
      </c>
      <c r="Y19" s="207"/>
      <c r="Z19" s="106" t="str" cm="1">
        <f t="array" aca="1" ref="Z19" ca="1">_xlfn.IFS('Impact Screening Summary'!O12&gt;5,"HP",'Impact Screening Summary'!O12&lt;3,"UWB",'Impact Screening Summary'!O12=3,"Maybe",'Impact Screening Summary'!O12=4,"Maybe")</f>
        <v>HP</v>
      </c>
      <c r="AA19" s="207"/>
      <c r="AB19" s="106" t="str" cm="1">
        <f t="array" aca="1" ref="AB19" ca="1">_xlfn.IFS('Impact Screening Summary'!P12&gt;5,"HP",'Impact Screening Summary'!P12&lt;3,"UWB",'Impact Screening Summary'!P12=3,"Maybe",'Impact Screening Summary'!P12=4,"Maybe")</f>
        <v>HP</v>
      </c>
      <c r="AC19" s="207"/>
      <c r="AD19" s="106" t="str" cm="1">
        <f t="array" aca="1" ref="AD19" ca="1">_xlfn.IFS('Impact Screening Summary'!Q12&gt;5,"HP",'Impact Screening Summary'!Q12&lt;3,"UWB",'Impact Screening Summary'!Q12=3,"Maybe",'Impact Screening Summary'!Q12=4,"Maybe")</f>
        <v>UWB</v>
      </c>
      <c r="AE19" s="106"/>
      <c r="AF19" s="112" t="s">
        <v>140</v>
      </c>
      <c r="AG19" s="211" t="s">
        <v>154</v>
      </c>
    </row>
    <row r="20" spans="2:33" ht="39.950000000000003" customHeight="1" x14ac:dyDescent="0.2">
      <c r="B20" s="140" t="s">
        <v>2</v>
      </c>
      <c r="C20" s="105" t="str">
        <f>'Impact Screening Summary'!C13</f>
        <v>Wetland / Pond / Waterbody</v>
      </c>
      <c r="D20" s="104" t="str" cm="1">
        <f t="array" ref="D20">_xlfn.IFS('Impact Screening Summary'!D13&gt;5,"HP",'Impact Screening Summary'!D13&lt;3,"UWB",'Impact Screening Summary'!D13=3,"Maybe",'Impact Screening Summary'!D13=4,"Maybe")</f>
        <v>HP</v>
      </c>
      <c r="E20" s="106"/>
      <c r="F20" s="106" t="str" cm="1">
        <f t="array" aca="1" ref="F20" ca="1">_xlfn.IFS('Impact Screening Summary'!E13&gt;5,"HP",'Impact Screening Summary'!E13&lt;3,"UWB",'Impact Screening Summary'!E13=3,"Maybe",'Impact Screening Summary'!E13=4,"Maybe")</f>
        <v>HP</v>
      </c>
      <c r="G20" s="106"/>
      <c r="H20" s="106" t="str" cm="1">
        <f t="array" aca="1" ref="H20" ca="1">_xlfn.IFS('Impact Screening Summary'!F13&gt;5,"HP",'Impact Screening Summary'!F13&lt;3,"UWB",'Impact Screening Summary'!F13=3,"Maybe",'Impact Screening Summary'!F13=4,"Maybe")</f>
        <v>HP</v>
      </c>
      <c r="I20" s="207"/>
      <c r="J20" s="106" t="str" cm="1">
        <f t="array" aca="1" ref="J20" ca="1">_xlfn.IFS('Impact Screening Summary'!G13&gt;5,"HP",'Impact Screening Summary'!G13&lt;3,"UWB",'Impact Screening Summary'!G13=3,"Maybe",'Impact Screening Summary'!G13=4,"Maybe")</f>
        <v>UWB</v>
      </c>
      <c r="K20" s="106"/>
      <c r="L20" s="106" t="str" cm="1">
        <f t="array" aca="1" ref="L20" ca="1">_xlfn.IFS('Impact Screening Summary'!H13&gt;5,"HP",'Impact Screening Summary'!H13&lt;3,"UWB",'Impact Screening Summary'!H13=3,"Maybe",'Impact Screening Summary'!H13=4,"Maybe")</f>
        <v>HP</v>
      </c>
      <c r="M20" s="106"/>
      <c r="N20" s="106" t="str" cm="1">
        <f t="array" aca="1" ref="N20" ca="1">_xlfn.IFS('Impact Screening Summary'!I13&gt;5,"HP",'Impact Screening Summary'!I13&lt;3,"UWB",'Impact Screening Summary'!I13=3,"Maybe",'Impact Screening Summary'!I13=4,"Maybe")</f>
        <v>UWB</v>
      </c>
      <c r="O20" s="106"/>
      <c r="P20" s="106" t="str" cm="1">
        <f t="array" aca="1" ref="P20" ca="1">_xlfn.IFS('Impact Screening Summary'!J13&gt;5,"HP",'Impact Screening Summary'!J13&lt;3,"UWB",'Impact Screening Summary'!J13=3,"Maybe",'Impact Screening Summary'!J13=4,"Maybe")</f>
        <v>HP</v>
      </c>
      <c r="Q20" s="207"/>
      <c r="R20" s="106" t="str" cm="1">
        <f t="array" aca="1" ref="R20" ca="1">_xlfn.IFS('Impact Screening Summary'!K13&gt;5,"HP",'Impact Screening Summary'!K13&lt;3,"UWB",'Impact Screening Summary'!K13=3,"Maybe",'Impact Screening Summary'!K13=4,"Maybe")</f>
        <v>HP</v>
      </c>
      <c r="S20" s="106"/>
      <c r="T20" s="106" t="str" cm="1">
        <f t="array" aca="1" ref="T20" ca="1">_xlfn.IFS('Impact Screening Summary'!L13&gt;5,"HP",'Impact Screening Summary'!L13&lt;3,"UWB",'Impact Screening Summary'!L13=3,"Maybe",'Impact Screening Summary'!L13=4,"Maybe")</f>
        <v>UWB</v>
      </c>
      <c r="U20" s="106"/>
      <c r="V20" s="106" t="str" cm="1">
        <f t="array" aca="1" ref="V20" ca="1">_xlfn.IFS('Impact Screening Summary'!M13&gt;5,"HP",'Impact Screening Summary'!M13&lt;3,"UWB",'Impact Screening Summary'!M13=3,"Maybe",'Impact Screening Summary'!M13=4,"Maybe")</f>
        <v>UWB</v>
      </c>
      <c r="W20" s="207"/>
      <c r="X20" s="109" t="s">
        <v>137</v>
      </c>
      <c r="Y20" s="207"/>
      <c r="Z20" s="106" t="str" cm="1">
        <f t="array" aca="1" ref="Z20" ca="1">_xlfn.IFS('Impact Screening Summary'!O13&gt;5,"HP",'Impact Screening Summary'!O13&lt;3,"UWB",'Impact Screening Summary'!O13=3,"Maybe",'Impact Screening Summary'!O13=4,"Maybe")</f>
        <v>HP</v>
      </c>
      <c r="AA20" s="207"/>
      <c r="AB20" s="106" t="str" cm="1">
        <f t="array" aca="1" ref="AB20" ca="1">_xlfn.IFS('Impact Screening Summary'!P13&gt;5,"HP",'Impact Screening Summary'!P13&lt;3,"UWB",'Impact Screening Summary'!P13=3,"Maybe",'Impact Screening Summary'!P13=4,"Maybe")</f>
        <v>HP</v>
      </c>
      <c r="AC20" s="207"/>
      <c r="AD20" s="106" t="str" cm="1">
        <f t="array" aca="1" ref="AD20" ca="1">_xlfn.IFS('Impact Screening Summary'!Q13&gt;5,"HP",'Impact Screening Summary'!Q13&lt;3,"UWB",'Impact Screening Summary'!Q13=3,"Maybe",'Impact Screening Summary'!Q13=4,"Maybe")</f>
        <v>UWB</v>
      </c>
      <c r="AE20" s="106"/>
      <c r="AF20" s="112" t="s">
        <v>140</v>
      </c>
      <c r="AG20" s="211"/>
    </row>
    <row r="21" spans="2:33" ht="88.5" customHeight="1" x14ac:dyDescent="0.2">
      <c r="B21" s="140" t="s">
        <v>2</v>
      </c>
      <c r="C21" s="105" t="str">
        <f>'Impact Screening Summary'!C14</f>
        <v>Feature / Ornamental Areas</v>
      </c>
      <c r="D21" s="104" t="str" cm="1">
        <f t="array" ref="D21">_xlfn.IFS('Impact Screening Summary'!D14&gt;5,"HP",'Impact Screening Summary'!D14&lt;3,"UWB",'Impact Screening Summary'!D14=3,"Maybe",'Impact Screening Summary'!D14=4,"Maybe")</f>
        <v>HP</v>
      </c>
      <c r="E21" s="106"/>
      <c r="F21" s="106" t="str" cm="1">
        <f t="array" aca="1" ref="F21" ca="1">_xlfn.IFS('Impact Screening Summary'!E14&gt;5,"HP",'Impact Screening Summary'!E14&lt;3,"UWB",'Impact Screening Summary'!E14=3,"Maybe",'Impact Screening Summary'!E14=4,"Maybe")</f>
        <v>HP</v>
      </c>
      <c r="G21" s="106"/>
      <c r="H21" s="106" t="str" cm="1">
        <f t="array" aca="1" ref="H21" ca="1">_xlfn.IFS('Impact Screening Summary'!F14&gt;5,"HP",'Impact Screening Summary'!F14&lt;3,"UWB",'Impact Screening Summary'!F14=3,"Maybe",'Impact Screening Summary'!F14=4,"Maybe")</f>
        <v>HP</v>
      </c>
      <c r="I21" s="207"/>
      <c r="J21" s="106" t="str" cm="1">
        <f t="array" aca="1" ref="J21" ca="1">_xlfn.IFS('Impact Screening Summary'!G14&gt;5,"HP",'Impact Screening Summary'!G14&lt;3,"UWB",'Impact Screening Summary'!G14=3,"Maybe",'Impact Screening Summary'!G14=4,"Maybe")</f>
        <v>UWB</v>
      </c>
      <c r="K21" s="106"/>
      <c r="L21" s="109" t="s">
        <v>137</v>
      </c>
      <c r="M21" s="108" t="s">
        <v>155</v>
      </c>
      <c r="N21" s="106" t="str" cm="1">
        <f t="array" aca="1" ref="N21" ca="1">_xlfn.IFS('Impact Screening Summary'!I14&gt;5,"HP",'Impact Screening Summary'!I14&lt;3,"UWB",'Impact Screening Summary'!I14=3,"Maybe",'Impact Screening Summary'!I14=4,"Maybe")</f>
        <v>UWB</v>
      </c>
      <c r="O21" s="106"/>
      <c r="P21" s="109" t="s">
        <v>137</v>
      </c>
      <c r="Q21" s="207"/>
      <c r="R21" s="107" t="s">
        <v>140</v>
      </c>
      <c r="S21" s="108" t="s">
        <v>156</v>
      </c>
      <c r="T21" s="106" t="str" cm="1">
        <f t="array" aca="1" ref="T21" ca="1">_xlfn.IFS('Impact Screening Summary'!L14&gt;5,"HP",'Impact Screening Summary'!L14&lt;3,"UWB",'Impact Screening Summary'!L14=3,"Maybe",'Impact Screening Summary'!L14=4,"Maybe")</f>
        <v>HP</v>
      </c>
      <c r="U21" s="106"/>
      <c r="V21" s="106" t="str" cm="1">
        <f t="array" aca="1" ref="V21" ca="1">_xlfn.IFS('Impact Screening Summary'!M14&gt;5,"HP",'Impact Screening Summary'!M14&lt;3,"UWB",'Impact Screening Summary'!M14=3,"Maybe",'Impact Screening Summary'!M14=4,"Maybe")</f>
        <v>UWB</v>
      </c>
      <c r="W21" s="207"/>
      <c r="X21" s="109" t="s">
        <v>137</v>
      </c>
      <c r="Y21" s="207"/>
      <c r="Z21" s="106" t="str" cm="1">
        <f t="array" aca="1" ref="Z21" ca="1">_xlfn.IFS('Impact Screening Summary'!O14&gt;5,"HP",'Impact Screening Summary'!O14&lt;3,"UWB",'Impact Screening Summary'!O14=3,"Maybe",'Impact Screening Summary'!O14=4,"Maybe")</f>
        <v>HP</v>
      </c>
      <c r="AA21" s="207"/>
      <c r="AB21" s="106" t="str" cm="1">
        <f t="array" aca="1" ref="AB21" ca="1">_xlfn.IFS('Impact Screening Summary'!P14&gt;5,"HP",'Impact Screening Summary'!P14&lt;3,"UWB",'Impact Screening Summary'!P14=3,"Maybe",'Impact Screening Summary'!P14=4,"Maybe")</f>
        <v>HP</v>
      </c>
      <c r="AC21" s="207"/>
      <c r="AD21" s="106" t="str" cm="1">
        <f t="array" aca="1" ref="AD21" ca="1">_xlfn.IFS('Impact Screening Summary'!Q14&gt;5,"HP",'Impact Screening Summary'!Q14&lt;3,"UWB",'Impact Screening Summary'!Q14=3,"Maybe",'Impact Screening Summary'!Q14=4,"Maybe")</f>
        <v>UWB</v>
      </c>
      <c r="AE21" s="106"/>
      <c r="AF21" s="113" t="s">
        <v>137</v>
      </c>
      <c r="AG21" s="142" t="s">
        <v>157</v>
      </c>
    </row>
    <row r="22" spans="2:33" ht="90" customHeight="1" x14ac:dyDescent="0.2">
      <c r="B22" s="143" t="s">
        <v>2</v>
      </c>
      <c r="C22" s="144" t="str">
        <f>'Impact Screening Summary'!C15</f>
        <v>Grass track</v>
      </c>
      <c r="D22" s="145" t="str" cm="1">
        <f t="array" ref="D22">_xlfn.IFS('Impact Screening Summary'!D15&gt;5,"HP",'Impact Screening Summary'!D15&lt;3,"UWB",'Impact Screening Summary'!D15=3,"Maybe",'Impact Screening Summary'!D15=4,"Maybe")</f>
        <v>HP</v>
      </c>
      <c r="E22" s="146"/>
      <c r="F22" s="146" t="str" cm="1">
        <f t="array" aca="1" ref="F22" ca="1">_xlfn.IFS('Impact Screening Summary'!E15&gt;5,"HP",'Impact Screening Summary'!E15&lt;3,"UWB",'Impact Screening Summary'!E15=3,"Maybe",'Impact Screening Summary'!E15=4,"Maybe")</f>
        <v>HP</v>
      </c>
      <c r="G22" s="146"/>
      <c r="H22" s="146" t="str" cm="1">
        <f t="array" aca="1" ref="H22" ca="1">_xlfn.IFS('Impact Screening Summary'!F15&gt;5,"HP",'Impact Screening Summary'!F15&lt;3,"UWB",'Impact Screening Summary'!F15=3,"Maybe",'Impact Screening Summary'!F15=4,"Maybe")</f>
        <v>HP</v>
      </c>
      <c r="I22" s="208"/>
      <c r="J22" s="147" t="s">
        <v>140</v>
      </c>
      <c r="K22" s="148" t="s">
        <v>158</v>
      </c>
      <c r="L22" s="146" t="str" cm="1">
        <f t="array" aca="1" ref="L22" ca="1">_xlfn.IFS('Impact Screening Summary'!H15&gt;5,"HP",'Impact Screening Summary'!H15&lt;3,"UWB",'Impact Screening Summary'!H15=3,"Maybe",'Impact Screening Summary'!H15=4,"Maybe")</f>
        <v>HP</v>
      </c>
      <c r="M22" s="146"/>
      <c r="N22" s="146" t="str" cm="1">
        <f t="array" aca="1" ref="N22" ca="1">_xlfn.IFS('Impact Screening Summary'!I15&gt;5,"HP",'Impact Screening Summary'!I15&lt;3,"UWB",'Impact Screening Summary'!I15=3,"Maybe",'Impact Screening Summary'!I15=4,"Maybe")</f>
        <v>HP</v>
      </c>
      <c r="O22" s="146"/>
      <c r="P22" s="146" t="str" cm="1">
        <f t="array" aca="1" ref="P22" ca="1">_xlfn.IFS('Impact Screening Summary'!J15&gt;5,"HP",'Impact Screening Summary'!J15&lt;3,"UWB",'Impact Screening Summary'!J15=3,"Maybe",'Impact Screening Summary'!J15=4,"Maybe")</f>
        <v>HP</v>
      </c>
      <c r="Q22" s="208"/>
      <c r="R22" s="147" t="s">
        <v>140</v>
      </c>
      <c r="S22" s="146"/>
      <c r="T22" s="146" t="str" cm="1">
        <f t="array" aca="1" ref="T22" ca="1">_xlfn.IFS('Impact Screening Summary'!L15&gt;5,"HP",'Impact Screening Summary'!L15&lt;3,"UWB",'Impact Screening Summary'!L15=3,"Maybe",'Impact Screening Summary'!L15=4,"Maybe")</f>
        <v>UWB</v>
      </c>
      <c r="U22" s="146"/>
      <c r="V22" s="146" t="str" cm="1">
        <f t="array" aca="1" ref="V22" ca="1">_xlfn.IFS('Impact Screening Summary'!M15&gt;5,"HP",'Impact Screening Summary'!M15&lt;3,"UWB",'Impact Screening Summary'!M15=3,"Maybe",'Impact Screening Summary'!M15=4,"Maybe")</f>
        <v>UWB</v>
      </c>
      <c r="W22" s="208"/>
      <c r="X22" s="146" t="str" cm="1">
        <f t="array" aca="1" ref="X22" ca="1">_xlfn.IFS('Impact Screening Summary'!N15&gt;5,"HP",'Impact Screening Summary'!N15&lt;3,"UWB",'Impact Screening Summary'!N15=3,"Maybe",'Impact Screening Summary'!N15=4,"Maybe")</f>
        <v>UWB</v>
      </c>
      <c r="Y22" s="208"/>
      <c r="Z22" s="146" t="str" cm="1">
        <f t="array" aca="1" ref="Z22" ca="1">_xlfn.IFS('Impact Screening Summary'!O15&gt;5,"HP",'Impact Screening Summary'!O15&lt;3,"UWB",'Impact Screening Summary'!O15=3,"Maybe",'Impact Screening Summary'!O15=4,"Maybe")</f>
        <v>HP</v>
      </c>
      <c r="AA22" s="208"/>
      <c r="AB22" s="146" t="str" cm="1">
        <f t="array" aca="1" ref="AB22" ca="1">_xlfn.IFS('Impact Screening Summary'!P15&gt;5,"HP",'Impact Screening Summary'!P15&lt;3,"UWB",'Impact Screening Summary'!P15=3,"Maybe",'Impact Screening Summary'!P15=4,"Maybe")</f>
        <v>HP</v>
      </c>
      <c r="AC22" s="208"/>
      <c r="AD22" s="146" t="str" cm="1">
        <f t="array" aca="1" ref="AD22" ca="1">_xlfn.IFS('Impact Screening Summary'!Q15&gt;5,"HP",'Impact Screening Summary'!Q15&lt;3,"UWB",'Impact Screening Summary'!Q15=3,"Maybe",'Impact Screening Summary'!Q15=4,"Maybe")</f>
        <v>UWB</v>
      </c>
      <c r="AE22" s="146"/>
      <c r="AF22" s="149" t="str" cm="1">
        <f t="array" aca="1" ref="AF22" ca="1">_xlfn.IFS('Impact Screening Summary'!R15&gt;5,"HP",'Impact Screening Summary'!R15&lt;3,"UWB",'Impact Screening Summary'!R15=3,"Maybe",'Impact Screening Summary'!R15=4,"Maybe")</f>
        <v>UWB</v>
      </c>
      <c r="AG22" s="150"/>
    </row>
  </sheetData>
  <sheetProtection algorithmName="SHA-512" hashValue="9sytSxjyqUbJDNkL/TEqFaxJHcgKznNb6gDXWd7AgNWr6lKlfLs3HpveFHsp6ip/CpwfMLvOo+hJL05eIIohnQ==" saltValue="8+QLztdauGJvV64h6YLiHA==" spinCount="100000" sheet="1" objects="1" scenarios="1"/>
  <mergeCells count="27">
    <mergeCell ref="B1:C1"/>
    <mergeCell ref="I13:I22"/>
    <mergeCell ref="AB11:AC11"/>
    <mergeCell ref="AD11:AE11"/>
    <mergeCell ref="AF11:AG11"/>
    <mergeCell ref="O13:O19"/>
    <mergeCell ref="AG19:AG20"/>
    <mergeCell ref="AC13:AC22"/>
    <mergeCell ref="Y13:Y22"/>
    <mergeCell ref="W13:W22"/>
    <mergeCell ref="AA13:AA22"/>
    <mergeCell ref="Q13:Q22"/>
    <mergeCell ref="D11:E11"/>
    <mergeCell ref="F11:G11"/>
    <mergeCell ref="H11:I11"/>
    <mergeCell ref="J11:K11"/>
    <mergeCell ref="B10:B12"/>
    <mergeCell ref="C10:C12"/>
    <mergeCell ref="D10:AG10"/>
    <mergeCell ref="L11:M11"/>
    <mergeCell ref="N11:O11"/>
    <mergeCell ref="P11:Q11"/>
    <mergeCell ref="R11:S11"/>
    <mergeCell ref="T11:U11"/>
    <mergeCell ref="V11:W11"/>
    <mergeCell ref="X11:Y11"/>
    <mergeCell ref="Z11:AA11"/>
  </mergeCells>
  <conditionalFormatting sqref="D13:AG13 X14 R14:U16 J14:N19 P14:P19 AD14:AG19 D14:H22 Z14:Z22 AB14:AB22 R17:V22 X18:X19 J20:P20 AD20:AF20 J21:K21 M21:O21 AD21:AE21 AG21 J22 L22 N22:P22 X22 AD22:AG22">
    <cfRule type="containsText" dxfId="1" priority="1" operator="containsText" text="HP">
      <formula>NOT(ISERROR(SEARCH("HP",D13)))</formula>
    </cfRule>
    <cfRule type="containsText" dxfId="0" priority="2" operator="containsText" text="UWB">
      <formula>NOT(ISERROR(SEARCH("UWB",D13)))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792C4-3DC5-45A3-80BF-1162C09208FA}">
  <dimension ref="A1:D19"/>
  <sheetViews>
    <sheetView tabSelected="1" workbookViewId="0">
      <selection activeCell="R22" sqref="R22"/>
    </sheetView>
  </sheetViews>
  <sheetFormatPr defaultColWidth="8.625" defaultRowHeight="14.25" x14ac:dyDescent="0.2"/>
  <cols>
    <col min="1" max="16384" width="8.625" style="1"/>
  </cols>
  <sheetData>
    <row r="1" spans="1:4" ht="15.75" thickBot="1" x14ac:dyDescent="0.3">
      <c r="A1" s="3" t="s">
        <v>159</v>
      </c>
    </row>
    <row r="2" spans="1:4" x14ac:dyDescent="0.2">
      <c r="B2" s="4" t="s">
        <v>160</v>
      </c>
      <c r="C2" s="8" t="s">
        <v>161</v>
      </c>
      <c r="D2" s="5" t="s">
        <v>160</v>
      </c>
    </row>
    <row r="3" spans="1:4" x14ac:dyDescent="0.2">
      <c r="B3" s="6" t="s">
        <v>162</v>
      </c>
      <c r="C3" s="1">
        <v>3</v>
      </c>
      <c r="D3" s="9" t="s">
        <v>162</v>
      </c>
    </row>
    <row r="4" spans="1:4" x14ac:dyDescent="0.2">
      <c r="B4" s="2" t="s">
        <v>163</v>
      </c>
      <c r="C4" s="1">
        <v>2</v>
      </c>
      <c r="D4" s="10" t="s">
        <v>163</v>
      </c>
    </row>
    <row r="5" spans="1:4" ht="15" thickBot="1" x14ac:dyDescent="0.25">
      <c r="B5" s="7" t="s">
        <v>164</v>
      </c>
      <c r="C5" s="11">
        <v>1</v>
      </c>
      <c r="D5" s="12" t="s">
        <v>164</v>
      </c>
    </row>
    <row r="7" spans="1:4" ht="15.75" thickBot="1" x14ac:dyDescent="0.3">
      <c r="A7" s="3" t="s">
        <v>165</v>
      </c>
    </row>
    <row r="8" spans="1:4" x14ac:dyDescent="0.2">
      <c r="B8" s="4" t="s">
        <v>161</v>
      </c>
      <c r="C8" s="5" t="s">
        <v>160</v>
      </c>
    </row>
    <row r="9" spans="1:4" x14ac:dyDescent="0.2">
      <c r="B9" s="22">
        <v>1</v>
      </c>
      <c r="C9" s="24" t="s">
        <v>164</v>
      </c>
    </row>
    <row r="10" spans="1:4" x14ac:dyDescent="0.2">
      <c r="B10" s="22">
        <v>2</v>
      </c>
      <c r="C10" s="24" t="s">
        <v>164</v>
      </c>
    </row>
    <row r="11" spans="1:4" x14ac:dyDescent="0.2">
      <c r="B11" s="22">
        <v>3</v>
      </c>
      <c r="C11" s="10" t="s">
        <v>163</v>
      </c>
    </row>
    <row r="12" spans="1:4" x14ac:dyDescent="0.2">
      <c r="B12" s="22">
        <v>4</v>
      </c>
      <c r="C12" s="10" t="s">
        <v>163</v>
      </c>
    </row>
    <row r="13" spans="1:4" x14ac:dyDescent="0.2">
      <c r="B13" s="22">
        <v>6</v>
      </c>
      <c r="C13" s="9" t="s">
        <v>162</v>
      </c>
    </row>
    <row r="14" spans="1:4" ht="15" thickBot="1" x14ac:dyDescent="0.25">
      <c r="B14" s="23">
        <v>9</v>
      </c>
      <c r="C14" s="25" t="s">
        <v>162</v>
      </c>
    </row>
    <row r="15" spans="1:4" ht="15.75" thickBot="1" x14ac:dyDescent="0.3">
      <c r="A15" s="3" t="s">
        <v>166</v>
      </c>
    </row>
    <row r="16" spans="1:4" x14ac:dyDescent="0.2">
      <c r="B16" s="4" t="s">
        <v>161</v>
      </c>
      <c r="C16" s="5" t="s">
        <v>160</v>
      </c>
    </row>
    <row r="17" spans="2:3" x14ac:dyDescent="0.2">
      <c r="B17" s="22">
        <v>3</v>
      </c>
      <c r="C17" s="9" t="s">
        <v>162</v>
      </c>
    </row>
    <row r="18" spans="2:3" x14ac:dyDescent="0.2">
      <c r="B18" s="22">
        <v>2</v>
      </c>
      <c r="C18" s="10" t="s">
        <v>163</v>
      </c>
    </row>
    <row r="19" spans="2:3" ht="15" thickBot="1" x14ac:dyDescent="0.25">
      <c r="B19" s="23">
        <v>1</v>
      </c>
      <c r="C19" s="12" t="s">
        <v>164</v>
      </c>
    </row>
  </sheetData>
  <sheetProtection algorithmName="SHA-512" hashValue="uchpz54/jBukg+m5q613PyM9h6u9+mw3pJ/E92OSNCRVVG3MCH/x3mIJIuJWWuQOnd1Ccgd9dfsOP0zkeEI+Lw==" saltValue="pK2H2fOmQ5ZeHfwGtmqEW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ata and Document" ma:contentTypeID="0x0101002392094CBAD04C3AB0B65532217FA45A010044B12CC79E06FD4C92B3A2B63E43011F" ma:contentTypeVersion="24" ma:contentTypeDescription="" ma:contentTypeScope="" ma:versionID="91db38587982c557b7fb9ac2c9dd467a">
  <xsd:schema xmlns:xsd="http://www.w3.org/2001/XMLSchema" xmlns:xs="http://www.w3.org/2001/XMLSchema" xmlns:p="http://schemas.microsoft.com/office/2006/metadata/properties" xmlns:ns2="989a79f6-4f51-404c-912a-6c2bd13bf834" xmlns:ns3="57f0aada-2f9a-434e-855e-eb4e04c41aca" targetNamespace="http://schemas.microsoft.com/office/2006/metadata/properties" ma:root="true" ma:fieldsID="7597dfb1f7d78a6006811125d6ee35d6" ns2:_="" ns3:_="">
    <xsd:import namespace="989a79f6-4f51-404c-912a-6c2bd13bf834"/>
    <xsd:import namespace="57f0aada-2f9a-434e-855e-eb4e04c41aca"/>
    <xsd:element name="properties">
      <xsd:complexType>
        <xsd:sequence>
          <xsd:element name="documentManagement">
            <xsd:complexType>
              <xsd:all>
                <xsd:element ref="ns2:CO_Description" minOccurs="0"/>
                <xsd:element ref="ns2:m720c857f92247b4b2f03df6cb5d2bc9" minOccurs="0"/>
                <xsd:element ref="ns2:TaxCatchAll" minOccurs="0"/>
                <xsd:element ref="ns2:TaxCatchAllLabel" minOccurs="0"/>
                <xsd:element ref="ns2:nc695c5aeb184e52bf78fb52672e0b9d" minOccurs="0"/>
                <xsd:element ref="ns2:ja38ea1158ed452e9308a795972805b9" minOccurs="0"/>
                <xsd:element ref="ns2:o9707bc871d6428696dc7fdce2fc1966" minOccurs="0"/>
                <xsd:element ref="ns2:Arup_TeamSpaceProjectStage" minOccurs="0"/>
                <xsd:element ref="ns2:Arup_TeamSpaceDocumentStatus" minOccurs="0"/>
                <xsd:element ref="ns2:Arup_TeamSpaceWorkstreamInternal" minOccurs="0"/>
                <xsd:element ref="ns2:Arup_TeamSpaceMustRead" minOccurs="0"/>
                <xsd:element ref="ns2:Arup_TeamSpaceDeliverable" minOccurs="0"/>
                <xsd:element ref="ns2:TeamSpaceRevision"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3:MediaServiceGenerationTime" minOccurs="0"/>
                <xsd:element ref="ns3:MediaServiceEventHashCode" minOccurs="0"/>
                <xsd:element ref="ns2:SharedWithUsers" minOccurs="0"/>
                <xsd:element ref="ns2:SharedWithDetails" minOccurs="0"/>
                <xsd:element ref="ns3:MediaServiceOCR"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a79f6-4f51-404c-912a-6c2bd13bf834" elementFormDefault="qualified">
    <xsd:import namespace="http://schemas.microsoft.com/office/2006/documentManagement/types"/>
    <xsd:import namespace="http://schemas.microsoft.com/office/infopath/2007/PartnerControls"/>
    <xsd:element name="CO_Description" ma:index="8" nillable="true" ma:displayName="Description" ma:internalName="CO_Description">
      <xsd:simpleType>
        <xsd:restriction base="dms:Note"/>
      </xsd:simpleType>
    </xsd:element>
    <xsd:element name="m720c857f92247b4b2f03df6cb5d2bc9" ma:index="9" nillable="true" ma:taxonomy="true" ma:internalName="m720c857f92247b4b2f03df6cb5d2bc9" ma:taxonomyFieldName="Arup_Tags" ma:displayName="Tags" ma:fieldId="{6720c857-f922-47b4-b2f0-3df6cb5d2bc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TaxCatchAll" ma:index="10" nillable="true" ma:displayName="Taxonomy Catch All Column" ma:hidden="true" ma:list="{5d56f69c-3098-409b-97ad-73640f0059d5}" ma:internalName="TaxCatchAll" ma:showField="CatchAllData" ma:web="989a79f6-4f51-404c-912a-6c2bd13bf83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5d56f69c-3098-409b-97ad-73640f0059d5}" ma:internalName="TaxCatchAllLabel" ma:readOnly="true" ma:showField="CatchAllDataLabel" ma:web="989a79f6-4f51-404c-912a-6c2bd13bf834">
      <xsd:complexType>
        <xsd:complexContent>
          <xsd:extension base="dms:MultiChoiceLookup">
            <xsd:sequence>
              <xsd:element name="Value" type="dms:Lookup" maxOccurs="unbounded" minOccurs="0" nillable="true"/>
            </xsd:sequence>
          </xsd:extension>
        </xsd:complexContent>
      </xsd:complexType>
    </xsd:element>
    <xsd:element name="nc695c5aeb184e52bf78fb52672e0b9d" ma:index="13" nillable="true" ma:taxonomy="true" ma:internalName="nc695c5aeb184e52bf78fb52672e0b9d" ma:taxonomyFieldName="CO_Communities" ma:displayName="Community" ma:fieldId="{7c695c5a-eb18-4e52-bf78-fb52672e0b9d}"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ja38ea1158ed452e9308a795972805b9" ma:index="15" nillable="true" ma:taxonomy="true" ma:internalName="ja38ea1158ed452e9308a795972805b9" ma:taxonomyFieldName="CO_Topics" ma:displayName="Topic" ma:fieldId="{3a38ea11-58ed-452e-9308-a795972805b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o9707bc871d6428696dc7fdce2fc1966" ma:index="17" nillable="true" ma:taxonomy="true" ma:internalName="o9707bc871d6428696dc7fdce2fc1966" ma:taxonomyFieldName="Arup_TypeOfContent" ma:displayName="Content Category" ma:fieldId="{89707bc8-71d6-4286-96dc-7fdce2fc1966}"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Arup_TeamSpaceProjectStage" ma:index="19" nillable="true" ma:displayName="Project Stage" ma:format="Dropdown" ma:internalName="Arup_TeamSpaceProjectStage">
      <xsd:simpleType>
        <xsd:restriction base="dms:Choice">
          <xsd:enumeration value="Not Specified"/>
          <xsd:enumeration value="Concept"/>
          <xsd:enumeration value="Scheme"/>
          <xsd:enumeration value="Detailed Design"/>
          <xsd:enumeration value="Tender"/>
          <xsd:enumeration value="Construction"/>
          <xsd:enumeration value="Handover"/>
          <xsd:enumeration value="As-Built"/>
        </xsd:restriction>
      </xsd:simpleType>
    </xsd:element>
    <xsd:element name="Arup_TeamSpaceDocumentStatus" ma:index="20" nillable="true" ma:displayName="Status" ma:format="Dropdown" ma:indexed="true" ma:internalName="Arup_TeamSpaceDocumentStatus">
      <xsd:simpleType>
        <xsd:restriction base="dms:Choice">
          <xsd:enumeration value="Draft"/>
          <xsd:enumeration value="Issued"/>
        </xsd:restriction>
      </xsd:simpleType>
    </xsd:element>
    <xsd:element name="Arup_TeamSpaceWorkstreamInternal" ma:index="21" nillable="true" ma:displayName="Workstream" ma:format="Dropdown" ma:internalName="Arup_TeamSpaceWorkstreamInternal">
      <xsd:simpleType>
        <xsd:restriction base="dms:Choice">
          <xsd:enumeration value="Architecture"/>
          <xsd:enumeration value="Structures"/>
          <xsd:enumeration value="MEP"/>
          <xsd:enumeration value="Rail"/>
          <xsd:enumeration value="Highways and Civils"/>
          <xsd:enumeration value="Commission &amp; Scope"/>
          <xsd:enumeration value="Costs &amp; Fees"/>
          <xsd:enumeration value="Health &amp; Safety"/>
          <xsd:enumeration value="Project Controls"/>
          <xsd:enumeration value="Schedule"/>
          <xsd:enumeration value="Team"/>
          <xsd:enumeration value="Quality Assurance"/>
        </xsd:restriction>
      </xsd:simpleType>
    </xsd:element>
    <xsd:element name="Arup_TeamSpaceMustRead" ma:index="22" nillable="true" ma:displayName="Must Read" ma:default="0" ma:description="Indicates that the current document is important and must be read. This may take up to 15 minutes to appear in the 'Must Read' panel" ma:internalName="Arup_TeamSpaceMustRead">
      <xsd:simpleType>
        <xsd:restriction base="dms:Boolean"/>
      </xsd:simpleType>
    </xsd:element>
    <xsd:element name="Arup_TeamSpaceDeliverable" ma:index="23" nillable="true" ma:displayName="Deliverable" ma:default="0" ma:indexed="true" ma:internalName="Arup_TeamSpaceDeliverable">
      <xsd:simpleType>
        <xsd:restriction base="dms:Boolean"/>
      </xsd:simpleType>
    </xsd:element>
    <xsd:element name="TeamSpaceRevision" ma:index="24" nillable="true" ma:displayName="Revision" ma:description="User-editable version number" ma:internalName="TeamSpaceRevision">
      <xsd:simpleType>
        <xsd:restriction base="dms:Text">
          <xsd:maxLength value="255"/>
        </xsd:restriction>
      </xsd:simple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f0aada-2f9a-434e-855e-eb4e04c41ac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5f907feb-2135-424b-9e5e-2a3ef7dbb37b" ma:termSetId="09814cd3-568e-fe90-9814-8d621ff8fb84" ma:anchorId="fba54fb3-c3e1-fe81-a776-ca4b69148c4d" ma:open="true" ma:isKeyword="false">
      <xsd:complexType>
        <xsd:sequence>
          <xsd:element ref="pc:Terms" minOccurs="0" maxOccurs="1"/>
        </xsd:sequence>
      </xsd:complex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rup_TeamSpaceMustRead xmlns="989a79f6-4f51-404c-912a-6c2bd13bf834">false</Arup_TeamSpaceMustRead>
    <Arup_TeamSpaceDeliverable xmlns="989a79f6-4f51-404c-912a-6c2bd13bf834">false</Arup_TeamSpaceDeliverable>
    <m720c857f92247b4b2f03df6cb5d2bc9 xmlns="989a79f6-4f51-404c-912a-6c2bd13bf834">
      <Terms xmlns="http://schemas.microsoft.com/office/infopath/2007/PartnerControls"/>
    </m720c857f92247b4b2f03df6cb5d2bc9>
    <o9707bc871d6428696dc7fdce2fc1966 xmlns="989a79f6-4f51-404c-912a-6c2bd13bf834">
      <Terms xmlns="http://schemas.microsoft.com/office/infopath/2007/PartnerControls"/>
    </o9707bc871d6428696dc7fdce2fc1966>
    <Arup_TeamSpaceWorkstreamInternal xmlns="989a79f6-4f51-404c-912a-6c2bd13bf834" xsi:nil="true"/>
    <nc695c5aeb184e52bf78fb52672e0b9d xmlns="989a79f6-4f51-404c-912a-6c2bd13bf834">
      <Terms xmlns="http://schemas.microsoft.com/office/infopath/2007/PartnerControls"/>
    </nc695c5aeb184e52bf78fb52672e0b9d>
    <TeamSpaceRevision xmlns="989a79f6-4f51-404c-912a-6c2bd13bf834" xsi:nil="true"/>
    <CO_Description xmlns="989a79f6-4f51-404c-912a-6c2bd13bf834" xsi:nil="true"/>
    <lcf76f155ced4ddcb4097134ff3c332f xmlns="57f0aada-2f9a-434e-855e-eb4e04c41aca">
      <Terms xmlns="http://schemas.microsoft.com/office/infopath/2007/PartnerControls"/>
    </lcf76f155ced4ddcb4097134ff3c332f>
    <Arup_TeamSpaceDocumentStatus xmlns="989a79f6-4f51-404c-912a-6c2bd13bf834" xsi:nil="true"/>
    <Arup_TeamSpaceProjectStage xmlns="989a79f6-4f51-404c-912a-6c2bd13bf834" xsi:nil="true"/>
    <TaxCatchAll xmlns="989a79f6-4f51-404c-912a-6c2bd13bf834" xsi:nil="true"/>
    <ja38ea1158ed452e9308a795972805b9 xmlns="989a79f6-4f51-404c-912a-6c2bd13bf834">
      <Terms xmlns="http://schemas.microsoft.com/office/infopath/2007/PartnerControls"/>
    </ja38ea1158ed452e9308a795972805b9>
  </documentManagement>
</p:properties>
</file>

<file path=customXml/item3.xml><?xml version="1.0" encoding="utf-8"?>
<TemplafyFormConfiguration><![CDATA[{"formFields":[],"formDataEntries":[]}]]></TemplafyFormConfiguration>
</file>

<file path=customXml/item4.xml><?xml version="1.0" encoding="utf-8"?>
<TemplafyTemplateConfiguration><![CDATA[{"transformationConfigurations":[{"colorTheme":"{{DataSources.ColorThemes[\"Arup\"].ColorTheme}}","disableUpdates":false,"type":"colorTheme"}],"templateName":"Arup Blank","templateDescription":"","enableDocumentContentUpdater":false,"version":"2.0"}]]></TemplafyTemplateConfiguration>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9D0BE5-6ABB-4787-81C7-CCE3E297E8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9a79f6-4f51-404c-912a-6c2bd13bf834"/>
    <ds:schemaRef ds:uri="57f0aada-2f9a-434e-855e-eb4e04c41a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D412E3-2D3B-43DA-9E60-057108EB3C6D}">
  <ds:schemaRefs>
    <ds:schemaRef ds:uri="989a79f6-4f51-404c-912a-6c2bd13bf834"/>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purl.org/dc/terms/"/>
    <ds:schemaRef ds:uri="57f0aada-2f9a-434e-855e-eb4e04c41ac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2CB8C1F-D40D-4C86-BB4B-0CF96D922D6C}">
  <ds:schemaRefs/>
</ds:datastoreItem>
</file>

<file path=customXml/itemProps4.xml><?xml version="1.0" encoding="utf-8"?>
<ds:datastoreItem xmlns:ds="http://schemas.openxmlformats.org/officeDocument/2006/customXml" ds:itemID="{E59C169C-5B71-4139-B067-6BD7D31FA149}">
  <ds:schemaRefs/>
</ds:datastoreItem>
</file>

<file path=customXml/itemProps5.xml><?xml version="1.0" encoding="utf-8"?>
<ds:datastoreItem xmlns:ds="http://schemas.openxmlformats.org/officeDocument/2006/customXml" ds:itemID="{69B8E503-894A-4DED-B7CE-DDFE7629DB3E}">
  <ds:schemaRefs>
    <ds:schemaRef ds:uri="http://schemas.microsoft.com/sharepoint/v3/contenttype/forms"/>
  </ds:schemaRefs>
</ds:datastoreItem>
</file>

<file path=docMetadata/LabelInfo.xml><?xml version="1.0" encoding="utf-8"?>
<clbl:labelList xmlns:clbl="http://schemas.microsoft.com/office/2020/mipLabelMetadata">
  <clbl:label id="{82fa3fd3-029b-403d-91b4-1dc930cb0e60}" enabled="1" method="Privilege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vt:lpstr>
      <vt:lpstr>Climate Impact Screening</vt:lpstr>
      <vt:lpstr>Impact Screening Summary</vt:lpstr>
      <vt:lpstr>Prioritisation</vt:lpstr>
      <vt:lpstr>Ratings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Lancaster</dc:creator>
  <cp:keywords/>
  <dc:description/>
  <cp:lastModifiedBy>Hanna Jordan</cp:lastModifiedBy>
  <cp:revision/>
  <dcterms:created xsi:type="dcterms:W3CDTF">2022-09-06T16:07:39Z</dcterms:created>
  <dcterms:modified xsi:type="dcterms:W3CDTF">2024-02-01T14:02:17Z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2022-03-01T21:00:43Z</vt:lpwstr>
  </property>
  <property fmtid="{D5CDD505-2E9C-101B-9397-08002B2CF9AE}" pid="4" name="MSIP_Label_82fa3fd3-029b-403d-91b4-1dc930cb0e60_Method">
    <vt:lpwstr>Privileged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fe0e749a-613b-4eba-a7c1-9cad1fe1868c</vt:lpwstr>
  </property>
  <property fmtid="{D5CDD505-2E9C-101B-9397-08002B2CF9AE}" pid="8" name="MSIP_Label_82fa3fd3-029b-403d-91b4-1dc930cb0e60_ContentBits">
    <vt:lpwstr>0</vt:lpwstr>
  </property>
  <property fmtid="{D5CDD505-2E9C-101B-9397-08002B2CF9AE}" pid="9" name="TemplafyTenantId">
    <vt:lpwstr>arup</vt:lpwstr>
  </property>
  <property fmtid="{D5CDD505-2E9C-101B-9397-08002B2CF9AE}" pid="10" name="TemplafyTemplateId">
    <vt:lpwstr>637895971939556465</vt:lpwstr>
  </property>
  <property fmtid="{D5CDD505-2E9C-101B-9397-08002B2CF9AE}" pid="11" name="TemplafyUserProfileId">
    <vt:lpwstr>637919156008137584</vt:lpwstr>
  </property>
  <property fmtid="{D5CDD505-2E9C-101B-9397-08002B2CF9AE}" pid="12" name="TemplafyLanguageCode">
    <vt:lpwstr>en-GB</vt:lpwstr>
  </property>
  <property fmtid="{D5CDD505-2E9C-101B-9397-08002B2CF9AE}" pid="13" name="TemplafyFromBlank">
    <vt:bool>true</vt:bool>
  </property>
  <property fmtid="{D5CDD505-2E9C-101B-9397-08002B2CF9AE}" pid="14" name="ContentTypeId">
    <vt:lpwstr>0x0101002392094CBAD04C3AB0B65532217FA45A010044B12CC79E06FD4C92B3A2B63E43011F</vt:lpwstr>
  </property>
  <property fmtid="{D5CDD505-2E9C-101B-9397-08002B2CF9AE}" pid="15" name="CO_Communities">
    <vt:lpwstr/>
  </property>
  <property fmtid="{D5CDD505-2E9C-101B-9397-08002B2CF9AE}" pid="16" name="Arup_Tags">
    <vt:lpwstr/>
  </property>
  <property fmtid="{D5CDD505-2E9C-101B-9397-08002B2CF9AE}" pid="17" name="CO_Topics">
    <vt:lpwstr/>
  </property>
  <property fmtid="{D5CDD505-2E9C-101B-9397-08002B2CF9AE}" pid="18" name="Arup_TypeOfContent">
    <vt:lpwstr/>
  </property>
  <property fmtid="{D5CDD505-2E9C-101B-9397-08002B2CF9AE}" pid="19" name="MediaServiceImageTags">
    <vt:lpwstr/>
  </property>
</Properties>
</file>